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oel_\OneDrive\Documentos 1\"/>
    </mc:Choice>
  </mc:AlternateContent>
  <xr:revisionPtr revIDLastSave="0" documentId="13_ncr:1_{7696D371-4076-4C73-AFD1-33244A14BB2B}" xr6:coauthVersionLast="47" xr6:coauthVersionMax="47" xr10:uidLastSave="{00000000-0000-0000-0000-000000000000}"/>
  <bookViews>
    <workbookView xWindow="-120" yWindow="-120" windowWidth="19440" windowHeight="11880" xr2:uid="{00000000-000D-0000-FFFF-FFFF00000000}"/>
  </bookViews>
  <sheets>
    <sheet name="502-A" sheetId="6" r:id="rId1"/>
    <sheet name="ARRAS" sheetId="4" r:id="rId2"/>
    <sheet name="702-B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7" l="1"/>
  <c r="O56" i="7"/>
  <c r="N56" i="7"/>
  <c r="M56" i="7"/>
  <c r="L56" i="7"/>
  <c r="K56" i="7"/>
  <c r="J56" i="7"/>
  <c r="P55" i="7"/>
  <c r="P58" i="7" s="1"/>
  <c r="O55" i="7"/>
  <c r="O58" i="7" s="1"/>
  <c r="N55" i="7"/>
  <c r="M55" i="7"/>
  <c r="M58" i="7" s="1"/>
  <c r="L55" i="7"/>
  <c r="L58" i="7" s="1"/>
  <c r="K55" i="7"/>
  <c r="K58" i="7" s="1"/>
  <c r="J55" i="7"/>
  <c r="J58" i="7" s="1"/>
  <c r="P54" i="7"/>
  <c r="P57" i="7" s="1"/>
  <c r="O54" i="7"/>
  <c r="O57" i="7" s="1"/>
  <c r="N54" i="7"/>
  <c r="M54" i="7"/>
  <c r="M57" i="7" s="1"/>
  <c r="L54" i="7"/>
  <c r="L57" i="7" s="1"/>
  <c r="K54" i="7"/>
  <c r="K57" i="7" s="1"/>
  <c r="J54" i="7"/>
  <c r="J57" i="7" s="1"/>
  <c r="Q21" i="7"/>
  <c r="Q20" i="7"/>
  <c r="Q19" i="7"/>
  <c r="Q18" i="7"/>
  <c r="Q17" i="7"/>
  <c r="Q16" i="7"/>
  <c r="Q15" i="7"/>
  <c r="Q14" i="7"/>
  <c r="Q13" i="7"/>
  <c r="Q12" i="7"/>
  <c r="Q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Q10" i="7"/>
  <c r="B10" i="7"/>
  <c r="Q9" i="7"/>
  <c r="Q9" i="6"/>
  <c r="Q10" i="6"/>
  <c r="Q11" i="6"/>
  <c r="Q12" i="6"/>
  <c r="Q13" i="6"/>
  <c r="B25" i="6"/>
  <c r="B26" i="6"/>
  <c r="B27" i="6" s="1"/>
  <c r="B28" i="6" s="1"/>
  <c r="B29" i="6" s="1"/>
  <c r="B30" i="6" s="1"/>
  <c r="B31" i="6" s="1"/>
  <c r="B32" i="6" s="1"/>
  <c r="B33" i="6" s="1"/>
  <c r="B34" i="6" s="1"/>
  <c r="B35" i="6" s="1"/>
  <c r="Q25" i="6"/>
  <c r="Q26" i="6"/>
  <c r="Q27" i="6"/>
  <c r="Q28" i="6"/>
  <c r="Q29" i="6"/>
  <c r="Q30" i="6"/>
  <c r="Q31" i="6"/>
  <c r="Q32" i="6"/>
  <c r="Q33" i="6"/>
  <c r="Q34" i="6"/>
  <c r="Q35" i="6"/>
  <c r="P56" i="6"/>
  <c r="O56" i="6"/>
  <c r="N56" i="6"/>
  <c r="M56" i="6"/>
  <c r="L56" i="6"/>
  <c r="K56" i="6"/>
  <c r="P55" i="6"/>
  <c r="P58" i="6" s="1"/>
  <c r="O55" i="6"/>
  <c r="O58" i="6" s="1"/>
  <c r="N55" i="6"/>
  <c r="N58" i="6" s="1"/>
  <c r="M55" i="6"/>
  <c r="M58" i="6" s="1"/>
  <c r="L55" i="6"/>
  <c r="L58" i="6" s="1"/>
  <c r="K55" i="6"/>
  <c r="K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Q24" i="6"/>
  <c r="Q23" i="6"/>
  <c r="Q22" i="6"/>
  <c r="Q21" i="6"/>
  <c r="Q20" i="6"/>
  <c r="Q19" i="6"/>
  <c r="Q18" i="6"/>
  <c r="Q17" i="6"/>
  <c r="Q16" i="6"/>
  <c r="Q15" i="6"/>
  <c r="Q1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J55" i="6"/>
  <c r="Q14" i="4"/>
  <c r="Q9" i="4"/>
  <c r="Q10" i="4"/>
  <c r="Q11" i="4"/>
  <c r="Q12" i="4"/>
  <c r="Q13" i="4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Q55" i="7" l="1"/>
  <c r="Q56" i="7"/>
  <c r="N57" i="7"/>
  <c r="N58" i="7"/>
  <c r="Q54" i="7"/>
  <c r="Q57" i="7" s="1"/>
  <c r="J54" i="6"/>
  <c r="J56" i="6"/>
  <c r="J58" i="6" s="1"/>
  <c r="L57" i="4"/>
  <c r="L58" i="4"/>
  <c r="N58" i="4"/>
  <c r="M57" i="4"/>
  <c r="N57" i="4"/>
  <c r="J57" i="4"/>
  <c r="P57" i="4"/>
  <c r="O57" i="4"/>
  <c r="O58" i="4"/>
  <c r="K57" i="4"/>
  <c r="P58" i="4"/>
  <c r="Q56" i="4"/>
  <c r="K58" i="4"/>
  <c r="M58" i="4"/>
  <c r="J58" i="4"/>
  <c r="Q54" i="4"/>
  <c r="Q55" i="4"/>
  <c r="J57" i="6" l="1"/>
  <c r="Q58" i="7"/>
  <c r="Q55" i="6"/>
  <c r="Q56" i="6"/>
  <c r="Q54" i="6"/>
  <c r="Q57" i="6" s="1"/>
  <c r="Q58" i="4"/>
  <c r="Q57" i="4"/>
  <c r="Q58" i="6" l="1"/>
</calcChain>
</file>

<file path=xl/sharedStrings.xml><?xml version="1.0" encoding="utf-8"?>
<sst xmlns="http://schemas.openxmlformats.org/spreadsheetml/2006/main" count="176" uniqueCount="124">
  <si>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</si>
  <si>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</si>
  <si>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</si>
  <si>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</si>
  <si>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</si>
  <si>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</si>
  <si>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</si>
  <si>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</si>
  <si>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</si>
  <si>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</si>
  <si>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</si>
  <si>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</si>
  <si>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</si>
  <si>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</si>
  <si>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</si>
  <si>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</si>
  <si>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</si>
  <si>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</si>
  <si>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</si>
  <si>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</si>
  <si>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</si>
  <si>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</si>
  <si>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</si>
  <si>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</si>
  <si>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Joel Francisco Pava Chipol</t>
  </si>
  <si>
    <t>CHONTAL HERNANDEZ ALDO</t>
  </si>
  <si>
    <t>FERMAN XALA LEYKO EULOGIO</t>
  </si>
  <si>
    <t>HERNANDEZ JIMENEZ JOSE FRANCISCO</t>
  </si>
  <si>
    <t>HERNANDEZ OLEA ENRIQUE</t>
  </si>
  <si>
    <t>LINARES ZUNIGA ARIANA</t>
  </si>
  <si>
    <t>MIROS TOLEDO RUBEN ERUBIEL</t>
  </si>
  <si>
    <t>MONTAN COMI DANIEL</t>
  </si>
  <si>
    <t>PALAFOX RAMIREZ ISMAEL</t>
  </si>
  <si>
    <t>SANTOS FIGUEROA MIGUEL ALDAIR</t>
  </si>
  <si>
    <t>TOME MACARIO ANTONIO</t>
  </si>
  <si>
    <t>XALA OLMEDO JOHAHAM JOSE</t>
  </si>
  <si>
    <t>XOLO MACHUCHO KAREN AILEE</t>
  </si>
  <si>
    <t>211U0133</t>
  </si>
  <si>
    <t>211U0140</t>
  </si>
  <si>
    <t>201U0072</t>
  </si>
  <si>
    <t>211U0142</t>
  </si>
  <si>
    <t>211U0144</t>
  </si>
  <si>
    <t>211U0148</t>
  </si>
  <si>
    <t>211U0149</t>
  </si>
  <si>
    <t>211U0583</t>
  </si>
  <si>
    <t>211U0158</t>
  </si>
  <si>
    <t>211U0160</t>
  </si>
  <si>
    <t>211U0164</t>
  </si>
  <si>
    <t>211U0564</t>
  </si>
  <si>
    <t>211U0169</t>
  </si>
  <si>
    <t>CINTA SEBA JOSUE DAVID</t>
  </si>
  <si>
    <t>DEL MORAL CAMACHO JOSE ANTONIO</t>
  </si>
  <si>
    <t>FIGUEROA CORRO JUNI ALAN</t>
  </si>
  <si>
    <t>LIRA VELA JOSE ALBERTO</t>
  </si>
  <si>
    <t>PALACIOS HERNANDEZ EDUARDO</t>
  </si>
  <si>
    <t>RIVEYRO VILLEGAS JOSUE YAHIR</t>
  </si>
  <si>
    <t>221U0137</t>
  </si>
  <si>
    <t>221U0836</t>
  </si>
  <si>
    <t>221U0142</t>
  </si>
  <si>
    <t>221U0145</t>
  </si>
  <si>
    <t>221U0147</t>
  </si>
  <si>
    <t>221U0148</t>
  </si>
  <si>
    <t>221U0151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</si>
  <si>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</si>
  <si>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</si>
  <si>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</si>
  <si>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</si>
  <si>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</si>
  <si>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</si>
  <si>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</si>
  <si>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</si>
  <si>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</si>
  <si>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221U0841</t>
  </si>
  <si>
    <t>221U0167</t>
  </si>
  <si>
    <t>221U0171</t>
  </si>
  <si>
    <t>221U0173</t>
  </si>
  <si>
    <t>221U0174</t>
  </si>
  <si>
    <t>221U0176</t>
  </si>
  <si>
    <t>211U0165</t>
  </si>
  <si>
    <t>221U0181</t>
  </si>
  <si>
    <t>221U0178</t>
  </si>
  <si>
    <t>221U0179</t>
  </si>
  <si>
    <t>AGUILAR CHONTAL HUGO ALBERTO</t>
  </si>
  <si>
    <t>ARTIGAS FISCAL RAFAEL DE JESUS</t>
  </si>
  <si>
    <t>BAXIN IXTEPAN CARLOS</t>
  </si>
  <si>
    <t>CHACHA CHAGALA JESUS ANTONIO</t>
  </si>
  <si>
    <t>CHIGO AGUIRRE ANA GUADALUPE</t>
  </si>
  <si>
    <t>CHIPOL SINACA JOSELYN</t>
  </si>
  <si>
    <t>COYOLT GORGONIO ZURIEL ALBERTO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</si>
  <si>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</si>
  <si>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</si>
  <si>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</si>
  <si>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</si>
  <si>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</si>
  <si>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</si>
  <si>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</si>
  <si>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</si>
  <si>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</si>
  <si>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PATLAX ALARCON MOISES</t>
  </si>
  <si>
    <t>POLITO MALAGA LUIS GERARDO</t>
  </si>
  <si>
    <t>REYNADA PREZA HUGO DANIEL</t>
  </si>
  <si>
    <t>RODRIGUEZ MARTINEZ LUIS ALFREDO</t>
  </si>
  <si>
    <t>RODRIGUEZ PEREZ MARIA GUADALUPE</t>
  </si>
  <si>
    <t>SEBA BAXIN JUAN JOSE</t>
  </si>
  <si>
    <t>TORRES MARTINEZ JAFET HERIBERTO</t>
  </si>
  <si>
    <t>VELASCO HERNANDEZ OSVAL DANIEL</t>
  </si>
  <si>
    <t>VELASCO QUINO ARTURO DE JESUS</t>
  </si>
  <si>
    <t>VICTORIO PALAYOT JESÚS MANUEL</t>
  </si>
  <si>
    <t>211U0134</t>
  </si>
  <si>
    <t>211U0138</t>
  </si>
  <si>
    <t>211U0141</t>
  </si>
  <si>
    <t>211U0145</t>
  </si>
  <si>
    <t>211U0152</t>
  </si>
  <si>
    <t>211U0155</t>
  </si>
  <si>
    <t>MARTINEZ HERNANDEZ ISAAC</t>
  </si>
  <si>
    <t>SAN JUAN PEREZ JAIRO MISAEL</t>
  </si>
  <si>
    <t>211U0611</t>
  </si>
  <si>
    <t>FORMULACION Y EVALUACION DE PROYECTOS</t>
  </si>
  <si>
    <t>Agosto 2024 - Enero 2025</t>
  </si>
  <si>
    <t>TALLER DE INVESTIGACION II</t>
  </si>
  <si>
    <t>TALLER DE INVESTIGACION I</t>
  </si>
  <si>
    <t>502-A</t>
  </si>
  <si>
    <t>702-B</t>
  </si>
  <si>
    <t>ARRASTRE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</si>
</sst>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E37A-5476-4E2E-AA5E-455627BBB5DB}">
  <dimension ref="B2:R62"/>
  <sheetViews>
    <sheetView tabSelected="1" topLeftCell="B25" zoomScale="138" workbookViewId="0">
      <selection activeCell="J28" sqref="J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120</v>
      </c>
      <c r="E4" s="29"/>
      <c r="F4" s="29"/>
      <c r="G4" s="29"/>
      <c r="I4" t="s">
        <v>1</v>
      </c>
      <c r="J4" s="30" t="s">
        <v>121</v>
      </c>
      <c r="K4" s="30"/>
      <c r="M4" t="s">
        <v>2</v>
      </c>
      <c r="N4" s="31">
        <v>45560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118</v>
      </c>
      <c r="E6" s="30"/>
      <c r="F6" s="30"/>
      <c r="G6" s="30"/>
      <c r="I6" s="32" t="s">
        <v>22</v>
      </c>
      <c r="J6" s="32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56</v>
      </c>
      <c r="D9" s="34" t="s">
        <v>82</v>
      </c>
      <c r="E9" s="35"/>
      <c r="F9" s="35"/>
      <c r="G9" s="35"/>
      <c r="H9" s="35"/>
      <c r="I9" s="36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x14ac:dyDescent="0.25">
      <c r="B10" s="6">
        <f>B9+1</f>
        <v>2</v>
      </c>
      <c r="C10" t="s">
        <v>57</v>
      </c>
      <c r="D10" s="34" t="s">
        <v>83</v>
      </c>
      <c r="E10" s="35"/>
      <c r="F10" s="35"/>
      <c r="G10" s="35"/>
      <c r="H10" s="35"/>
      <c r="I10" s="36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SUM(J10:P10)/7</f>
        <v>11.428571428571429</v>
      </c>
    </row>
    <row r="11" spans="2:18" x14ac:dyDescent="0.25">
      <c r="B11" s="6">
        <f t="shared" ref="B11:B35" si="1">B10+1</f>
        <v>3</v>
      </c>
      <c r="C11" t="s">
        <v>58</v>
      </c>
      <c r="D11" s="34" t="s">
        <v>84</v>
      </c>
      <c r="E11" s="35"/>
      <c r="F11" s="35"/>
      <c r="G11" s="35"/>
      <c r="H11" s="35"/>
      <c r="I11" s="36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t="s">
        <v>59</v>
      </c>
      <c r="D12" s="34" t="s">
        <v>85</v>
      </c>
      <c r="E12" s="35"/>
      <c r="F12" s="35"/>
      <c r="G12" s="35"/>
      <c r="H12" s="35"/>
      <c r="I12" s="36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t="s">
        <v>60</v>
      </c>
      <c r="D13" s="34" t="s">
        <v>86</v>
      </c>
      <c r="E13" s="35"/>
      <c r="F13" s="35"/>
      <c r="G13" s="35"/>
      <c r="H13" s="35"/>
      <c r="I13" s="36"/>
      <c r="J13" s="4">
        <v>83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11.857142857142858</v>
      </c>
    </row>
    <row r="14" spans="2:18" x14ac:dyDescent="0.25">
      <c r="B14" s="6">
        <f t="shared" si="1"/>
        <v>6</v>
      </c>
      <c r="C14" t="s">
        <v>61</v>
      </c>
      <c r="D14" s="34" t="s">
        <v>87</v>
      </c>
      <c r="E14" s="35"/>
      <c r="F14" s="35"/>
      <c r="G14" s="35"/>
      <c r="H14" s="35"/>
      <c r="I14" s="36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25">
      <c r="B15" s="6">
        <f t="shared" si="1"/>
        <v>7</v>
      </c>
      <c r="C15" t="s">
        <v>62</v>
      </c>
      <c r="D15" s="34" t="s">
        <v>88</v>
      </c>
      <c r="E15" s="35"/>
      <c r="F15" s="35"/>
      <c r="G15" s="35"/>
      <c r="H15" s="35"/>
      <c r="I15" s="36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25">
      <c r="B16" s="6">
        <f t="shared" si="1"/>
        <v>8</v>
      </c>
      <c r="C16" t="s">
        <v>63</v>
      </c>
      <c r="D16" s="34" t="s">
        <v>89</v>
      </c>
      <c r="E16" s="35"/>
      <c r="F16" s="35"/>
      <c r="G16" s="35"/>
      <c r="H16" s="35"/>
      <c r="I16" s="36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25">
      <c r="B17" s="6">
        <f t="shared" si="1"/>
        <v>9</v>
      </c>
      <c r="C17" t="s">
        <v>64</v>
      </c>
      <c r="D17" s="34" t="s">
        <v>90</v>
      </c>
      <c r="E17" s="35"/>
      <c r="F17" s="35"/>
      <c r="G17" s="35"/>
      <c r="H17" s="35"/>
      <c r="I17" s="36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t="s">
        <v>40</v>
      </c>
      <c r="D18" s="34" t="s">
        <v>28</v>
      </c>
      <c r="E18" s="35"/>
      <c r="F18" s="35"/>
      <c r="G18" s="35"/>
      <c r="H18" s="35"/>
      <c r="I18" s="36"/>
      <c r="J18" s="4">
        <v>88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12.571428571428571</v>
      </c>
    </row>
    <row r="19" spans="2:17" x14ac:dyDescent="0.25">
      <c r="B19" s="6">
        <f t="shared" si="1"/>
        <v>11</v>
      </c>
      <c r="C19" t="s">
        <v>65</v>
      </c>
      <c r="D19" s="34" t="s">
        <v>91</v>
      </c>
      <c r="E19" s="35"/>
      <c r="F19" s="35"/>
      <c r="G19" s="35"/>
      <c r="H19" s="35"/>
      <c r="I19" s="36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25">
      <c r="B20" s="6">
        <f t="shared" si="1"/>
        <v>12</v>
      </c>
      <c r="C20" t="s">
        <v>66</v>
      </c>
      <c r="D20" s="34" t="s">
        <v>92</v>
      </c>
      <c r="E20" s="35"/>
      <c r="F20" s="35"/>
      <c r="G20" s="35"/>
      <c r="H20" s="35"/>
      <c r="I20" s="36"/>
      <c r="J20" s="4">
        <v>89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12.714285714285714</v>
      </c>
    </row>
    <row r="21" spans="2:17" x14ac:dyDescent="0.25">
      <c r="B21" s="6">
        <f t="shared" si="1"/>
        <v>13</v>
      </c>
      <c r="C21" t="s">
        <v>67</v>
      </c>
      <c r="D21" s="34" t="s">
        <v>93</v>
      </c>
      <c r="E21" s="35"/>
      <c r="F21" s="35"/>
      <c r="G21" s="35"/>
      <c r="H21" s="35"/>
      <c r="I21" s="36"/>
      <c r="J21" s="4">
        <v>88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12.571428571428571</v>
      </c>
    </row>
    <row r="22" spans="2:17" x14ac:dyDescent="0.25">
      <c r="B22" s="6">
        <f t="shared" si="1"/>
        <v>14</v>
      </c>
      <c r="C22" t="s">
        <v>68</v>
      </c>
      <c r="D22" s="34" t="s">
        <v>94</v>
      </c>
      <c r="E22" s="35"/>
      <c r="F22" s="35"/>
      <c r="G22" s="35"/>
      <c r="H22" s="35"/>
      <c r="I22" s="36"/>
      <c r="J22" s="4">
        <v>83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11.857142857142858</v>
      </c>
    </row>
    <row r="23" spans="2:17" ht="15" customHeight="1" x14ac:dyDescent="0.25">
      <c r="B23" s="6">
        <f t="shared" si="1"/>
        <v>15</v>
      </c>
      <c r="C23" t="s">
        <v>69</v>
      </c>
      <c r="D23" s="34" t="s">
        <v>95</v>
      </c>
      <c r="E23" s="35"/>
      <c r="F23" s="35"/>
      <c r="G23" s="35"/>
      <c r="H23" s="35"/>
      <c r="I23" s="36"/>
      <c r="J23" s="4">
        <v>88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12.571428571428571</v>
      </c>
    </row>
    <row r="24" spans="2:17" ht="15" customHeight="1" x14ac:dyDescent="0.25">
      <c r="B24" s="6">
        <f t="shared" si="1"/>
        <v>16</v>
      </c>
      <c r="C24" t="s">
        <v>70</v>
      </c>
      <c r="D24" s="34" t="s">
        <v>96</v>
      </c>
      <c r="E24" s="35"/>
      <c r="F24" s="35"/>
      <c r="G24" s="35"/>
      <c r="H24" s="35"/>
      <c r="I24" s="36"/>
      <c r="J24" s="4">
        <v>83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11.857142857142858</v>
      </c>
    </row>
    <row r="25" spans="2:17" x14ac:dyDescent="0.25">
      <c r="B25" s="6">
        <f t="shared" si="1"/>
        <v>17</v>
      </c>
      <c r="C25" t="s">
        <v>71</v>
      </c>
      <c r="D25" s="34" t="s">
        <v>97</v>
      </c>
      <c r="E25" s="35"/>
      <c r="F25" s="35"/>
      <c r="G25" s="35"/>
      <c r="H25" s="35"/>
      <c r="I25" s="36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25">
      <c r="B26" s="6">
        <f t="shared" si="1"/>
        <v>18</v>
      </c>
      <c r="C26" t="s">
        <v>72</v>
      </c>
      <c r="D26" s="34" t="s">
        <v>98</v>
      </c>
      <c r="E26" s="35"/>
      <c r="F26" s="35"/>
      <c r="G26" s="35"/>
      <c r="H26" s="35"/>
      <c r="I26" s="36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25">
      <c r="B27" s="6">
        <f t="shared" si="1"/>
        <v>19</v>
      </c>
      <c r="C27" t="s">
        <v>73</v>
      </c>
      <c r="D27" s="34" t="s">
        <v>99</v>
      </c>
      <c r="E27" s="35"/>
      <c r="F27" s="35"/>
      <c r="G27" s="35"/>
      <c r="H27" s="35"/>
      <c r="I27" s="36"/>
      <c r="J27" s="4">
        <v>75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10.714285714285714</v>
      </c>
    </row>
    <row r="28" spans="2:17" x14ac:dyDescent="0.25">
      <c r="B28" s="6">
        <f t="shared" si="1"/>
        <v>20</v>
      </c>
      <c r="C28" t="s">
        <v>74</v>
      </c>
      <c r="D28" s="34" t="s">
        <v>100</v>
      </c>
      <c r="E28" s="35"/>
      <c r="F28" s="35"/>
      <c r="G28" s="35"/>
      <c r="H28" s="35"/>
      <c r="I28" s="36"/>
      <c r="J28" s="4">
        <v>82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11.714285714285714</v>
      </c>
    </row>
    <row r="29" spans="2:17" x14ac:dyDescent="0.25">
      <c r="B29" s="6">
        <f t="shared" si="1"/>
        <v>21</v>
      </c>
      <c r="C29" t="s">
        <v>75</v>
      </c>
      <c r="D29" s="34" t="s">
        <v>101</v>
      </c>
      <c r="E29" s="35"/>
      <c r="F29" s="35"/>
      <c r="G29" s="35"/>
      <c r="H29" s="35"/>
      <c r="I29" s="36"/>
      <c r="J29" s="4">
        <v>83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11.857142857142858</v>
      </c>
    </row>
    <row r="30" spans="2:17" x14ac:dyDescent="0.25">
      <c r="B30" s="6">
        <f t="shared" si="1"/>
        <v>22</v>
      </c>
      <c r="C30" t="s">
        <v>76</v>
      </c>
      <c r="D30" s="34" t="s">
        <v>102</v>
      </c>
      <c r="E30" s="35"/>
      <c r="F30" s="35"/>
      <c r="G30" s="35"/>
      <c r="H30" s="35"/>
      <c r="I30" s="36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11.428571428571429</v>
      </c>
    </row>
    <row r="31" spans="2:17" x14ac:dyDescent="0.25">
      <c r="B31" s="6">
        <f t="shared" si="1"/>
        <v>23</v>
      </c>
      <c r="C31" t="s">
        <v>77</v>
      </c>
      <c r="D31" s="34" t="s">
        <v>103</v>
      </c>
      <c r="E31" s="35"/>
      <c r="F31" s="35"/>
      <c r="G31" s="35"/>
      <c r="H31" s="35"/>
      <c r="I31" s="36"/>
      <c r="J31" s="4">
        <v>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11.428571428571429</v>
      </c>
    </row>
    <row r="32" spans="2:17" x14ac:dyDescent="0.25">
      <c r="B32" s="6">
        <f t="shared" si="1"/>
        <v>24</v>
      </c>
      <c r="C32" t="s">
        <v>78</v>
      </c>
      <c r="D32" s="34" t="s">
        <v>104</v>
      </c>
      <c r="E32" s="35"/>
      <c r="F32" s="35"/>
      <c r="G32" s="35"/>
      <c r="H32" s="35"/>
      <c r="I32" s="36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11.428571428571429</v>
      </c>
    </row>
    <row r="33" spans="2:17" x14ac:dyDescent="0.25">
      <c r="B33" s="6">
        <f t="shared" si="1"/>
        <v>25</v>
      </c>
      <c r="C33" t="s">
        <v>79</v>
      </c>
      <c r="D33" s="34" t="s">
        <v>105</v>
      </c>
      <c r="E33" s="35"/>
      <c r="F33" s="35"/>
      <c r="G33" s="35"/>
      <c r="H33" s="35"/>
      <c r="I33" s="36"/>
      <c r="J33" s="4">
        <v>80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11.428571428571429</v>
      </c>
    </row>
    <row r="34" spans="2:17" x14ac:dyDescent="0.25">
      <c r="B34" s="6">
        <f t="shared" si="1"/>
        <v>26</v>
      </c>
      <c r="C34" t="s">
        <v>80</v>
      </c>
      <c r="D34" s="34" t="s">
        <v>106</v>
      </c>
      <c r="E34" s="35"/>
      <c r="F34" s="35"/>
      <c r="G34" s="35"/>
      <c r="H34" s="35"/>
      <c r="I34" s="36"/>
      <c r="J34" s="4">
        <v>83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11.857142857142858</v>
      </c>
    </row>
    <row r="35" spans="2:17" x14ac:dyDescent="0.25">
      <c r="B35" s="6">
        <f t="shared" si="1"/>
        <v>27</v>
      </c>
      <c r="C35" t="s">
        <v>81</v>
      </c>
      <c r="D35" s="34" t="s">
        <v>107</v>
      </c>
      <c r="E35" s="35"/>
      <c r="F35" s="35"/>
      <c r="G35" s="35"/>
      <c r="H35" s="35"/>
      <c r="I35" s="36"/>
      <c r="J35" s="4">
        <v>88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12.571428571428571</v>
      </c>
    </row>
    <row r="36" spans="2:17" x14ac:dyDescent="0.25">
      <c r="B36" s="6"/>
      <c r="C36" s="16"/>
      <c r="D36" s="38"/>
      <c r="E36" s="39"/>
      <c r="F36" s="39"/>
      <c r="G36" s="39"/>
      <c r="H36" s="39"/>
      <c r="I36" s="4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1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42"/>
      <c r="E38" s="43"/>
      <c r="F38" s="43"/>
      <c r="G38" s="43"/>
      <c r="H38" s="43"/>
      <c r="I38" s="4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42"/>
      <c r="E39" s="43"/>
      <c r="F39" s="43"/>
      <c r="G39" s="43"/>
      <c r="H39" s="43"/>
      <c r="I39" s="4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42"/>
      <c r="E40" s="43"/>
      <c r="F40" s="43"/>
      <c r="G40" s="43"/>
      <c r="H40" s="43"/>
      <c r="I40" s="4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45"/>
      <c r="E41" s="46"/>
      <c r="F41" s="46"/>
      <c r="G41" s="46"/>
      <c r="H41" s="46"/>
      <c r="I41" s="4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45"/>
      <c r="E42" s="46"/>
      <c r="F42" s="46"/>
      <c r="G42" s="46"/>
      <c r="H42" s="46"/>
      <c r="I42" s="4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45"/>
      <c r="E43" s="46"/>
      <c r="F43" s="46"/>
      <c r="G43" s="46"/>
      <c r="H43" s="46"/>
      <c r="I43" s="4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45"/>
      <c r="E44" s="46"/>
      <c r="F44" s="46"/>
      <c r="G44" s="46"/>
      <c r="H44" s="46"/>
      <c r="I44" s="4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45"/>
      <c r="E45" s="46"/>
      <c r="F45" s="46"/>
      <c r="G45" s="46"/>
      <c r="H45" s="46"/>
      <c r="I45" s="4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45"/>
      <c r="E46" s="46"/>
      <c r="F46" s="46"/>
      <c r="G46" s="46"/>
      <c r="H46" s="46"/>
      <c r="I46" s="4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2"/>
      <c r="D54" s="32"/>
      <c r="E54" s="1"/>
      <c r="H54" s="51" t="s">
        <v>19</v>
      </c>
      <c r="I54" s="51"/>
      <c r="J54" s="11">
        <f>COUNTIF(J9:J53,"&gt;=70")</f>
        <v>27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32"/>
      <c r="D55" s="32"/>
      <c r="E55" s="8"/>
      <c r="H55" s="52" t="s">
        <v>20</v>
      </c>
      <c r="I55" s="52"/>
      <c r="J55" s="12">
        <f>COUNTIF(J9:J53,"&lt;70")</f>
        <v>0</v>
      </c>
      <c r="K55" s="12">
        <f t="shared" ref="K55:Q55" si="4">COUNTIF(K9:K53,"&lt;70")</f>
        <v>27</v>
      </c>
      <c r="L55" s="12">
        <f t="shared" si="4"/>
        <v>27</v>
      </c>
      <c r="M55" s="12">
        <f t="shared" si="4"/>
        <v>27</v>
      </c>
      <c r="N55" s="12">
        <f t="shared" si="4"/>
        <v>27</v>
      </c>
      <c r="O55" s="12">
        <f t="shared" si="4"/>
        <v>27</v>
      </c>
      <c r="P55" s="12">
        <f t="shared" si="4"/>
        <v>27</v>
      </c>
      <c r="Q55" s="12">
        <f t="shared" si="4"/>
        <v>27</v>
      </c>
    </row>
    <row r="56" spans="2:17" x14ac:dyDescent="0.25">
      <c r="C56" s="32"/>
      <c r="D56" s="32"/>
      <c r="E56" s="32"/>
      <c r="H56" s="52" t="s">
        <v>21</v>
      </c>
      <c r="I56" s="52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27</v>
      </c>
      <c r="N56" s="12">
        <f t="shared" si="5"/>
        <v>27</v>
      </c>
      <c r="O56" s="12">
        <f t="shared" si="5"/>
        <v>27</v>
      </c>
      <c r="P56" s="12">
        <f t="shared" si="5"/>
        <v>27</v>
      </c>
      <c r="Q56" s="12">
        <f t="shared" si="5"/>
        <v>27</v>
      </c>
    </row>
    <row r="57" spans="2:17" x14ac:dyDescent="0.25">
      <c r="C57" s="32"/>
      <c r="D57" s="32"/>
      <c r="E57" s="1"/>
      <c r="H57" s="53" t="s">
        <v>16</v>
      </c>
      <c r="I57" s="53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32"/>
      <c r="D58" s="32"/>
      <c r="E58" s="1"/>
      <c r="H58" s="53" t="s">
        <v>17</v>
      </c>
      <c r="I58" s="53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54"/>
      <c r="K61" s="54"/>
      <c r="L61" s="54"/>
      <c r="M61" s="54"/>
      <c r="N61" s="54"/>
      <c r="O61" s="54"/>
      <c r="P61" s="54"/>
    </row>
    <row r="62" spans="2:17" x14ac:dyDescent="0.25">
      <c r="J62" s="55" t="s">
        <v>18</v>
      </c>
      <c r="K62" s="55"/>
      <c r="L62" s="55"/>
      <c r="M62" s="55"/>
      <c r="N62" s="55"/>
      <c r="O62" s="55"/>
      <c r="P62" s="55"/>
    </row>
  </sheetData>
  <mergeCells count="67">
    <mergeCell ref="C58:D58"/>
    <mergeCell ref="H58:I58"/>
    <mergeCell ref="C59:D59"/>
    <mergeCell ref="J61:P61"/>
    <mergeCell ref="J62:P62"/>
    <mergeCell ref="D9:I9"/>
    <mergeCell ref="D10:I10"/>
    <mergeCell ref="D11:I11"/>
    <mergeCell ref="D12:I12"/>
    <mergeCell ref="D13:I1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D4:G4"/>
    <mergeCell ref="J4:K4"/>
    <mergeCell ref="N4:O4"/>
    <mergeCell ref="D6:G6"/>
    <mergeCell ref="I6:J6"/>
    <mergeCell ref="K6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15" zoomScaleNormal="115" workbookViewId="0">
      <selection activeCell="U11" sqref="U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119</v>
      </c>
      <c r="E4" s="29"/>
      <c r="F4" s="29"/>
      <c r="G4" s="29"/>
      <c r="I4" t="s">
        <v>1</v>
      </c>
      <c r="J4" s="30" t="s">
        <v>123</v>
      </c>
      <c r="K4" s="30"/>
      <c r="M4" t="s">
        <v>2</v>
      </c>
      <c r="N4" s="31">
        <v>45560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118</v>
      </c>
      <c r="E6" s="30"/>
      <c r="F6" s="30"/>
      <c r="G6" s="30"/>
      <c r="I6" s="32" t="s">
        <v>22</v>
      </c>
      <c r="J6" s="32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108</v>
      </c>
      <c r="D9" s="42" t="s">
        <v>50</v>
      </c>
      <c r="E9" s="43"/>
      <c r="F9" s="43"/>
      <c r="G9" s="43"/>
      <c r="H9" s="43"/>
      <c r="I9" s="4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3" t="s">
        <v>109</v>
      </c>
      <c r="D10" s="42" t="s">
        <v>51</v>
      </c>
      <c r="E10" s="43"/>
      <c r="F10" s="43"/>
      <c r="G10" s="43"/>
      <c r="H10" s="43"/>
      <c r="I10" s="44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SUM(J10:P10)/7</f>
        <v>0</v>
      </c>
    </row>
    <row r="11" spans="2:18" x14ac:dyDescent="0.25">
      <c r="B11" s="6">
        <f t="shared" ref="B11:B14" si="1">B10+1</f>
        <v>3</v>
      </c>
      <c r="C11" s="3" t="s">
        <v>110</v>
      </c>
      <c r="D11" s="42" t="s">
        <v>52</v>
      </c>
      <c r="E11" s="43"/>
      <c r="F11" s="43"/>
      <c r="G11" s="43"/>
      <c r="H11" s="43"/>
      <c r="I11" s="44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3" t="s">
        <v>111</v>
      </c>
      <c r="D12" s="56" t="s">
        <v>53</v>
      </c>
      <c r="E12" s="57"/>
      <c r="F12" s="57"/>
      <c r="G12" s="57"/>
      <c r="H12" s="57"/>
      <c r="I12" s="5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3" t="s">
        <v>112</v>
      </c>
      <c r="D13" s="56" t="s">
        <v>54</v>
      </c>
      <c r="E13" s="57"/>
      <c r="F13" s="57"/>
      <c r="G13" s="57"/>
      <c r="H13" s="57"/>
      <c r="I13" s="5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3" t="s">
        <v>113</v>
      </c>
      <c r="D14" s="56" t="s">
        <v>55</v>
      </c>
      <c r="E14" s="57"/>
      <c r="F14" s="57"/>
      <c r="G14" s="57"/>
      <c r="H14" s="57"/>
      <c r="I14" s="5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/>
      <c r="C15" s="3"/>
      <c r="D15" s="20"/>
      <c r="E15" s="21"/>
      <c r="F15" s="21"/>
      <c r="G15" s="21"/>
      <c r="H15" s="21"/>
      <c r="I15" s="22"/>
      <c r="J15" s="4"/>
      <c r="K15" s="4"/>
      <c r="L15" s="4"/>
      <c r="M15" s="4"/>
      <c r="N15" s="4"/>
      <c r="O15" s="4"/>
      <c r="P15" s="4"/>
      <c r="Q15" s="10"/>
    </row>
    <row r="16" spans="2:18" x14ac:dyDescent="0.25">
      <c r="B16" s="6"/>
      <c r="C16" s="3"/>
      <c r="D16" s="20"/>
      <c r="E16" s="21"/>
      <c r="F16" s="21"/>
      <c r="G16" s="21"/>
      <c r="H16" s="21"/>
      <c r="I16" s="22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/>
      <c r="C17" s="3"/>
      <c r="D17" s="20"/>
      <c r="E17" s="21"/>
      <c r="F17" s="21"/>
      <c r="G17" s="21"/>
      <c r="H17" s="21"/>
      <c r="I17" s="22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/>
      <c r="C18" s="3"/>
      <c r="D18" s="20"/>
      <c r="E18" s="21"/>
      <c r="F18" s="21"/>
      <c r="G18" s="21"/>
      <c r="H18" s="21"/>
      <c r="I18" s="22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/>
      <c r="C19" s="3"/>
      <c r="D19" s="20"/>
      <c r="E19" s="21"/>
      <c r="F19" s="21"/>
      <c r="G19" s="21"/>
      <c r="H19" s="21"/>
      <c r="I19" s="22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/>
      <c r="C20" s="3"/>
      <c r="D20" s="20"/>
      <c r="E20" s="21"/>
      <c r="F20" s="21"/>
      <c r="G20" s="21"/>
      <c r="H20" s="21"/>
      <c r="I20" s="22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/>
      <c r="C21" s="6"/>
      <c r="D21" s="20"/>
      <c r="E21" s="21"/>
      <c r="F21" s="21"/>
      <c r="G21" s="21"/>
      <c r="H21" s="21"/>
      <c r="I21" s="22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/>
      <c r="C22" s="6"/>
      <c r="D22" s="20"/>
      <c r="E22" s="21"/>
      <c r="F22" s="21"/>
      <c r="G22" s="21"/>
      <c r="H22" s="21"/>
      <c r="I22" s="22"/>
      <c r="J22" s="4"/>
      <c r="K22" s="4"/>
      <c r="L22" s="4"/>
      <c r="M22" s="4"/>
      <c r="N22" s="4"/>
      <c r="O22" s="4"/>
      <c r="P22" s="4"/>
      <c r="Q22" s="10"/>
    </row>
    <row r="23" spans="2:17" ht="15" customHeight="1" x14ac:dyDescent="0.25">
      <c r="B23" s="6"/>
      <c r="C23" s="6"/>
      <c r="D23" s="23"/>
      <c r="E23" s="24"/>
      <c r="F23" s="24"/>
      <c r="G23" s="24"/>
      <c r="H23" s="24"/>
      <c r="I23" s="25"/>
      <c r="J23" s="4"/>
      <c r="K23" s="4"/>
      <c r="L23" s="4"/>
      <c r="M23" s="4"/>
      <c r="N23" s="4"/>
      <c r="O23" s="4"/>
      <c r="P23" s="4"/>
      <c r="Q23" s="10"/>
    </row>
    <row r="24" spans="2:17" ht="15" customHeight="1" x14ac:dyDescent="0.25">
      <c r="B24" s="6"/>
      <c r="C24" s="6"/>
      <c r="D24" s="23"/>
      <c r="E24" s="24"/>
      <c r="F24" s="24"/>
      <c r="G24" s="24"/>
      <c r="H24" s="24"/>
      <c r="I24" s="25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/>
      <c r="C25" s="6"/>
      <c r="D25" s="56"/>
      <c r="E25" s="57"/>
      <c r="F25" s="57"/>
      <c r="G25" s="57"/>
      <c r="H25" s="57"/>
      <c r="I25" s="5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6"/>
      <c r="D26" s="56"/>
      <c r="E26" s="57"/>
      <c r="F26" s="57"/>
      <c r="G26" s="57"/>
      <c r="H26" s="57"/>
      <c r="I26" s="5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6"/>
      <c r="D27" s="56"/>
      <c r="E27" s="57"/>
      <c r="F27" s="57"/>
      <c r="G27" s="57"/>
      <c r="H27" s="57"/>
      <c r="I27" s="5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6"/>
      <c r="D28" s="56"/>
      <c r="E28" s="57"/>
      <c r="F28" s="57"/>
      <c r="G28" s="57"/>
      <c r="H28" s="57"/>
      <c r="I28" s="5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6"/>
      <c r="D29" s="56"/>
      <c r="E29" s="57"/>
      <c r="F29" s="57"/>
      <c r="G29" s="57"/>
      <c r="H29" s="57"/>
      <c r="I29" s="5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6"/>
      <c r="D30" s="56"/>
      <c r="E30" s="57"/>
      <c r="F30" s="57"/>
      <c r="G30" s="57"/>
      <c r="H30" s="57"/>
      <c r="I30" s="5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6"/>
      <c r="D31" s="56"/>
      <c r="E31" s="57"/>
      <c r="F31" s="57"/>
      <c r="G31" s="57"/>
      <c r="H31" s="57"/>
      <c r="I31" s="5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6"/>
      <c r="D32" s="56"/>
      <c r="E32" s="57"/>
      <c r="F32" s="57"/>
      <c r="G32" s="57"/>
      <c r="H32" s="57"/>
      <c r="I32" s="5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56"/>
      <c r="E33" s="57"/>
      <c r="F33" s="57"/>
      <c r="G33" s="57"/>
      <c r="H33" s="57"/>
      <c r="I33" s="5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56"/>
      <c r="E34" s="57"/>
      <c r="F34" s="57"/>
      <c r="G34" s="57"/>
      <c r="H34" s="57"/>
      <c r="I34" s="5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42"/>
      <c r="E35" s="43"/>
      <c r="F35" s="43"/>
      <c r="G35" s="43"/>
      <c r="H35" s="43"/>
      <c r="I35" s="4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42"/>
      <c r="E36" s="43"/>
      <c r="F36" s="43"/>
      <c r="G36" s="43"/>
      <c r="H36" s="43"/>
      <c r="I36" s="4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42"/>
      <c r="E37" s="43"/>
      <c r="F37" s="43"/>
      <c r="G37" s="43"/>
      <c r="H37" s="43"/>
      <c r="I37" s="4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42"/>
      <c r="E38" s="43"/>
      <c r="F38" s="43"/>
      <c r="G38" s="43"/>
      <c r="H38" s="43"/>
      <c r="I38" s="4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42"/>
      <c r="E39" s="43"/>
      <c r="F39" s="43"/>
      <c r="G39" s="43"/>
      <c r="H39" s="43"/>
      <c r="I39" s="4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42"/>
      <c r="E40" s="43"/>
      <c r="F40" s="43"/>
      <c r="G40" s="43"/>
      <c r="H40" s="43"/>
      <c r="I40" s="4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2"/>
      <c r="D54" s="32"/>
      <c r="E54" s="1"/>
      <c r="H54" s="51" t="s">
        <v>19</v>
      </c>
      <c r="I54" s="51"/>
      <c r="J54" s="11">
        <f>COUNTIF(J9:J53,"&gt;=70")</f>
        <v>1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32"/>
      <c r="D55" s="32"/>
      <c r="E55" s="8"/>
      <c r="H55" s="52" t="s">
        <v>20</v>
      </c>
      <c r="I55" s="52"/>
      <c r="J55" s="12">
        <f>COUNTIF(J9:J53,"&lt;70")</f>
        <v>5</v>
      </c>
      <c r="K55" s="12">
        <f t="shared" ref="K55:Q55" si="4">COUNTIF(K9:K53,"&lt;70")</f>
        <v>6</v>
      </c>
      <c r="L55" s="12">
        <f t="shared" si="4"/>
        <v>6</v>
      </c>
      <c r="M55" s="12">
        <f t="shared" si="4"/>
        <v>6</v>
      </c>
      <c r="N55" s="12">
        <f t="shared" si="4"/>
        <v>6</v>
      </c>
      <c r="O55" s="12">
        <f t="shared" si="4"/>
        <v>6</v>
      </c>
      <c r="P55" s="12">
        <f t="shared" si="4"/>
        <v>6</v>
      </c>
      <c r="Q55" s="12">
        <f t="shared" si="4"/>
        <v>6</v>
      </c>
    </row>
    <row r="56" spans="2:17" x14ac:dyDescent="0.25">
      <c r="C56" s="32"/>
      <c r="D56" s="32"/>
      <c r="E56" s="32"/>
      <c r="H56" s="52" t="s">
        <v>21</v>
      </c>
      <c r="I56" s="52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6</v>
      </c>
      <c r="N56" s="12">
        <f t="shared" si="5"/>
        <v>6</v>
      </c>
      <c r="O56" s="12">
        <f t="shared" si="5"/>
        <v>6</v>
      </c>
      <c r="P56" s="12">
        <f t="shared" si="5"/>
        <v>6</v>
      </c>
      <c r="Q56" s="12">
        <f t="shared" si="5"/>
        <v>6</v>
      </c>
    </row>
    <row r="57" spans="2:17" x14ac:dyDescent="0.25">
      <c r="C57" s="32"/>
      <c r="D57" s="32"/>
      <c r="E57" s="1"/>
      <c r="H57" s="53" t="s">
        <v>16</v>
      </c>
      <c r="I57" s="53"/>
      <c r="J57" s="13">
        <f>J54/J56</f>
        <v>0.16666666666666666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32"/>
      <c r="D58" s="32"/>
      <c r="E58" s="1"/>
      <c r="H58" s="53" t="s">
        <v>17</v>
      </c>
      <c r="I58" s="53"/>
      <c r="J58" s="13">
        <f>J55/J56</f>
        <v>0.83333333333333337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54"/>
      <c r="K61" s="54"/>
      <c r="L61" s="54"/>
      <c r="M61" s="54"/>
      <c r="N61" s="54"/>
      <c r="O61" s="54"/>
      <c r="P61" s="54"/>
    </row>
    <row r="62" spans="2:17" x14ac:dyDescent="0.25">
      <c r="J62" s="55" t="s">
        <v>18</v>
      </c>
      <c r="K62" s="55"/>
      <c r="L62" s="55"/>
      <c r="M62" s="55"/>
      <c r="N62" s="55"/>
      <c r="O62" s="55"/>
      <c r="P62" s="55"/>
    </row>
  </sheetData>
  <mergeCells count="57"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451B-29D5-4424-972F-80110132F3F9}">
  <dimension ref="B2:R62"/>
  <sheetViews>
    <sheetView workbookViewId="0">
      <selection activeCell="X24" sqref="X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2.5703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117</v>
      </c>
      <c r="E4" s="29"/>
      <c r="F4" s="29"/>
      <c r="G4" s="29"/>
      <c r="I4" t="s">
        <v>1</v>
      </c>
      <c r="J4" s="30" t="s">
        <v>122</v>
      </c>
      <c r="K4" s="30"/>
      <c r="M4" t="s">
        <v>2</v>
      </c>
      <c r="N4" s="31">
        <v>45560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118</v>
      </c>
      <c r="E6" s="30"/>
      <c r="F6" s="30"/>
      <c r="G6" s="30"/>
      <c r="I6" s="32" t="s">
        <v>22</v>
      </c>
      <c r="J6" s="32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37</v>
      </c>
      <c r="D9" s="38" t="s">
        <v>25</v>
      </c>
      <c r="E9" s="39"/>
      <c r="F9" s="39"/>
      <c r="G9" s="39"/>
      <c r="H9" s="39"/>
      <c r="I9" s="40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6">
        <f>B9+1</f>
        <v>2</v>
      </c>
      <c r="C10" s="3" t="s">
        <v>38</v>
      </c>
      <c r="D10" s="38" t="s">
        <v>26</v>
      </c>
      <c r="E10" s="39"/>
      <c r="F10" s="39"/>
      <c r="G10" s="39"/>
      <c r="H10" s="39"/>
      <c r="I10" s="40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1" si="0">SUM(J10:P10)/7</f>
        <v>12.857142857142858</v>
      </c>
    </row>
    <row r="11" spans="2:18" x14ac:dyDescent="0.25">
      <c r="B11" s="6">
        <f t="shared" ref="B11:B21" si="1">B10+1</f>
        <v>3</v>
      </c>
      <c r="C11" s="3" t="s">
        <v>39</v>
      </c>
      <c r="D11" s="38" t="s">
        <v>27</v>
      </c>
      <c r="E11" s="39"/>
      <c r="F11" s="39"/>
      <c r="G11" s="39"/>
      <c r="H11" s="39"/>
      <c r="I11" s="40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3" t="s">
        <v>41</v>
      </c>
      <c r="D12" s="38" t="s">
        <v>29</v>
      </c>
      <c r="E12" s="39"/>
      <c r="F12" s="39"/>
      <c r="G12" s="39"/>
      <c r="H12" s="39"/>
      <c r="I12" s="40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3" t="s">
        <v>116</v>
      </c>
      <c r="D13" s="38" t="s">
        <v>114</v>
      </c>
      <c r="E13" s="39"/>
      <c r="F13" s="39"/>
      <c r="G13" s="39"/>
      <c r="H13" s="39"/>
      <c r="I13" s="40"/>
      <c r="J13" s="4">
        <v>89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12.714285714285714</v>
      </c>
    </row>
    <row r="14" spans="2:18" x14ac:dyDescent="0.25">
      <c r="B14" s="6">
        <f t="shared" si="1"/>
        <v>6</v>
      </c>
      <c r="C14" s="3" t="s">
        <v>42</v>
      </c>
      <c r="D14" s="38" t="s">
        <v>30</v>
      </c>
      <c r="E14" s="39"/>
      <c r="F14" s="39"/>
      <c r="G14" s="39"/>
      <c r="H14" s="39"/>
      <c r="I14" s="40"/>
      <c r="J14" s="4">
        <v>88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12.571428571428571</v>
      </c>
    </row>
    <row r="15" spans="2:18" x14ac:dyDescent="0.25">
      <c r="B15" s="6">
        <f t="shared" si="1"/>
        <v>7</v>
      </c>
      <c r="C15" s="3" t="s">
        <v>43</v>
      </c>
      <c r="D15" s="38" t="s">
        <v>31</v>
      </c>
      <c r="E15" s="39"/>
      <c r="F15" s="39"/>
      <c r="G15" s="39"/>
      <c r="H15" s="39"/>
      <c r="I15" s="40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25">
      <c r="B16" s="6">
        <f t="shared" si="1"/>
        <v>8</v>
      </c>
      <c r="C16" s="3" t="s">
        <v>44</v>
      </c>
      <c r="D16" s="38" t="s">
        <v>32</v>
      </c>
      <c r="E16" s="39"/>
      <c r="F16" s="39"/>
      <c r="G16" s="39"/>
      <c r="H16" s="39"/>
      <c r="I16" s="40"/>
      <c r="J16" s="4">
        <v>88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12.571428571428571</v>
      </c>
    </row>
    <row r="17" spans="2:17" x14ac:dyDescent="0.25">
      <c r="B17" s="6">
        <f t="shared" si="1"/>
        <v>9</v>
      </c>
      <c r="C17" s="3" t="s">
        <v>45</v>
      </c>
      <c r="D17" s="38" t="s">
        <v>115</v>
      </c>
      <c r="E17" s="39"/>
      <c r="F17" s="39"/>
      <c r="G17" s="39"/>
      <c r="H17" s="39"/>
      <c r="I17" s="40"/>
      <c r="J17" s="4">
        <v>81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11.571428571428571</v>
      </c>
    </row>
    <row r="18" spans="2:17" x14ac:dyDescent="0.25">
      <c r="B18" s="6">
        <f t="shared" si="1"/>
        <v>10</v>
      </c>
      <c r="C18" s="3" t="s">
        <v>46</v>
      </c>
      <c r="D18" s="38" t="s">
        <v>33</v>
      </c>
      <c r="E18" s="39"/>
      <c r="F18" s="39"/>
      <c r="G18" s="39"/>
      <c r="H18" s="39"/>
      <c r="I18" s="40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25">
      <c r="B19" s="6">
        <f t="shared" si="1"/>
        <v>11</v>
      </c>
      <c r="C19" s="3" t="s">
        <v>47</v>
      </c>
      <c r="D19" s="38" t="s">
        <v>34</v>
      </c>
      <c r="E19" s="39"/>
      <c r="F19" s="39"/>
      <c r="G19" s="39"/>
      <c r="H19" s="39"/>
      <c r="I19" s="40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f t="shared" si="1"/>
        <v>12</v>
      </c>
      <c r="C20" s="3" t="s">
        <v>48</v>
      </c>
      <c r="D20" s="38" t="s">
        <v>35</v>
      </c>
      <c r="E20" s="39"/>
      <c r="F20" s="39"/>
      <c r="G20" s="39"/>
      <c r="H20" s="39"/>
      <c r="I20" s="40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3" t="s">
        <v>49</v>
      </c>
      <c r="D21" s="38" t="s">
        <v>36</v>
      </c>
      <c r="E21" s="39"/>
      <c r="F21" s="39"/>
      <c r="G21" s="39"/>
      <c r="H21" s="39"/>
      <c r="I21" s="40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25">
      <c r="B22" s="6"/>
      <c r="C22" s="3"/>
      <c r="D22" s="48"/>
      <c r="E22" s="49"/>
      <c r="F22" s="49"/>
      <c r="G22" s="49"/>
      <c r="H22" s="49"/>
      <c r="I22" s="50"/>
      <c r="J22" s="4"/>
      <c r="K22" s="4"/>
      <c r="L22" s="4"/>
      <c r="M22" s="4"/>
      <c r="N22" s="4"/>
      <c r="O22" s="4"/>
      <c r="P22" s="4"/>
      <c r="Q22" s="10"/>
    </row>
    <row r="23" spans="2:17" ht="15" customHeight="1" x14ac:dyDescent="0.25">
      <c r="B23" s="6"/>
      <c r="C23" s="3"/>
      <c r="D23" s="48"/>
      <c r="E23" s="49"/>
      <c r="F23" s="49"/>
      <c r="G23" s="49"/>
      <c r="H23" s="49"/>
      <c r="I23" s="50"/>
      <c r="J23" s="4"/>
      <c r="K23" s="4"/>
      <c r="L23" s="4"/>
      <c r="M23" s="4"/>
      <c r="N23" s="4"/>
      <c r="O23" s="4"/>
      <c r="P23" s="4"/>
      <c r="Q23" s="10"/>
    </row>
    <row r="24" spans="2:17" ht="15" customHeight="1" x14ac:dyDescent="0.25">
      <c r="B24" s="6"/>
      <c r="C24" s="3"/>
      <c r="D24" s="48"/>
      <c r="E24" s="49"/>
      <c r="F24" s="49"/>
      <c r="G24" s="49"/>
      <c r="H24" s="49"/>
      <c r="I24" s="5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/>
      <c r="C25" s="3"/>
      <c r="D25" s="48"/>
      <c r="E25" s="49"/>
      <c r="F25" s="49"/>
      <c r="G25" s="49"/>
      <c r="H25" s="49"/>
      <c r="I25" s="5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3"/>
      <c r="D26" s="17"/>
      <c r="E26" s="18"/>
      <c r="F26" s="18"/>
      <c r="G26" s="18"/>
      <c r="H26" s="18"/>
      <c r="I26" s="19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3"/>
      <c r="D27" s="17"/>
      <c r="E27" s="18"/>
      <c r="F27" s="18"/>
      <c r="G27" s="18"/>
      <c r="H27" s="18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3"/>
      <c r="D28" s="17"/>
      <c r="E28" s="18"/>
      <c r="F28" s="18"/>
      <c r="G28" s="18"/>
      <c r="H28" s="18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3"/>
      <c r="D29" s="17"/>
      <c r="E29" s="18"/>
      <c r="F29" s="18"/>
      <c r="G29" s="18"/>
      <c r="H29" s="18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3"/>
      <c r="D30" s="17"/>
      <c r="E30" s="18"/>
      <c r="F30" s="18"/>
      <c r="G30" s="18"/>
      <c r="H30" s="18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3"/>
      <c r="D31" s="17"/>
      <c r="E31" s="18"/>
      <c r="F31" s="18"/>
      <c r="G31" s="18"/>
      <c r="H31" s="18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3"/>
      <c r="D32" s="17"/>
      <c r="E32" s="18"/>
      <c r="F32" s="18"/>
      <c r="G32" s="18"/>
      <c r="H32" s="18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3"/>
      <c r="D33" s="17"/>
      <c r="E33" s="18"/>
      <c r="F33" s="18"/>
      <c r="G33" s="18"/>
      <c r="H33" s="18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3"/>
      <c r="D34" s="17"/>
      <c r="E34" s="18"/>
      <c r="F34" s="18"/>
      <c r="G34" s="18"/>
      <c r="H34" s="18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3"/>
      <c r="D35" s="17"/>
      <c r="E35" s="18"/>
      <c r="F35" s="18"/>
      <c r="G35" s="18"/>
      <c r="H35" s="18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38"/>
      <c r="E36" s="39"/>
      <c r="F36" s="39"/>
      <c r="G36" s="39"/>
      <c r="H36" s="39"/>
      <c r="I36" s="4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1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42"/>
      <c r="E38" s="43"/>
      <c r="F38" s="43"/>
      <c r="G38" s="43"/>
      <c r="H38" s="43"/>
      <c r="I38" s="4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42"/>
      <c r="E39" s="43"/>
      <c r="F39" s="43"/>
      <c r="G39" s="43"/>
      <c r="H39" s="43"/>
      <c r="I39" s="4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42"/>
      <c r="E40" s="43"/>
      <c r="F40" s="43"/>
      <c r="G40" s="43"/>
      <c r="H40" s="43"/>
      <c r="I40" s="4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45"/>
      <c r="E41" s="46"/>
      <c r="F41" s="46"/>
      <c r="G41" s="46"/>
      <c r="H41" s="46"/>
      <c r="I41" s="4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45"/>
      <c r="E42" s="46"/>
      <c r="F42" s="46"/>
      <c r="G42" s="46"/>
      <c r="H42" s="46"/>
      <c r="I42" s="4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45"/>
      <c r="E43" s="46"/>
      <c r="F43" s="46"/>
      <c r="G43" s="46"/>
      <c r="H43" s="46"/>
      <c r="I43" s="4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45"/>
      <c r="E44" s="46"/>
      <c r="F44" s="46"/>
      <c r="G44" s="46"/>
      <c r="H44" s="46"/>
      <c r="I44" s="4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45"/>
      <c r="E45" s="46"/>
      <c r="F45" s="46"/>
      <c r="G45" s="46"/>
      <c r="H45" s="46"/>
      <c r="I45" s="4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45"/>
      <c r="E46" s="46"/>
      <c r="F46" s="46"/>
      <c r="G46" s="46"/>
      <c r="H46" s="46"/>
      <c r="I46" s="4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2"/>
      <c r="D54" s="32"/>
      <c r="E54" s="1"/>
      <c r="H54" s="51" t="s">
        <v>19</v>
      </c>
      <c r="I54" s="51"/>
      <c r="J54" s="11">
        <f>COUNTIF(J9:J53,"&gt;=70")</f>
        <v>13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32"/>
      <c r="D55" s="32"/>
      <c r="E55" s="8"/>
      <c r="H55" s="52" t="s">
        <v>20</v>
      </c>
      <c r="I55" s="52"/>
      <c r="J55" s="12">
        <f>COUNTIF(J9:J53,"&lt;70")</f>
        <v>0</v>
      </c>
      <c r="K55" s="12">
        <f t="shared" ref="K55:Q55" si="4">COUNTIF(K9:K53,"&lt;70")</f>
        <v>13</v>
      </c>
      <c r="L55" s="12">
        <f t="shared" si="4"/>
        <v>13</v>
      </c>
      <c r="M55" s="12">
        <f t="shared" si="4"/>
        <v>13</v>
      </c>
      <c r="N55" s="12">
        <f t="shared" si="4"/>
        <v>13</v>
      </c>
      <c r="O55" s="12">
        <f t="shared" si="4"/>
        <v>13</v>
      </c>
      <c r="P55" s="12">
        <f t="shared" si="4"/>
        <v>13</v>
      </c>
      <c r="Q55" s="12">
        <f t="shared" si="4"/>
        <v>13</v>
      </c>
    </row>
    <row r="56" spans="2:17" x14ac:dyDescent="0.25">
      <c r="C56" s="32"/>
      <c r="D56" s="32"/>
      <c r="E56" s="32"/>
      <c r="H56" s="52" t="s">
        <v>21</v>
      </c>
      <c r="I56" s="52"/>
      <c r="J56" s="12">
        <f>COUNT(J9:J53)</f>
        <v>13</v>
      </c>
      <c r="K56" s="12">
        <f t="shared" ref="K56:Q56" si="5">COUNT(K9:K53)</f>
        <v>13</v>
      </c>
      <c r="L56" s="12">
        <f t="shared" si="5"/>
        <v>13</v>
      </c>
      <c r="M56" s="12">
        <f t="shared" si="5"/>
        <v>13</v>
      </c>
      <c r="N56" s="12">
        <f t="shared" si="5"/>
        <v>13</v>
      </c>
      <c r="O56" s="12">
        <f t="shared" si="5"/>
        <v>13</v>
      </c>
      <c r="P56" s="12">
        <f t="shared" si="5"/>
        <v>13</v>
      </c>
      <c r="Q56" s="12">
        <f t="shared" si="5"/>
        <v>13</v>
      </c>
    </row>
    <row r="57" spans="2:17" x14ac:dyDescent="0.25">
      <c r="C57" s="32"/>
      <c r="D57" s="32"/>
      <c r="E57" s="1"/>
      <c r="H57" s="53" t="s">
        <v>16</v>
      </c>
      <c r="I57" s="53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32"/>
      <c r="D58" s="32"/>
      <c r="E58" s="1"/>
      <c r="H58" s="53" t="s">
        <v>17</v>
      </c>
      <c r="I58" s="53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32"/>
      <c r="D59" s="32"/>
      <c r="E59" s="8"/>
    </row>
    <row r="60" spans="2:17" x14ac:dyDescent="0.25">
      <c r="C60" s="1"/>
      <c r="D60" s="1"/>
      <c r="E60" s="8"/>
    </row>
    <row r="61" spans="2:17" x14ac:dyDescent="0.25">
      <c r="J61" s="54"/>
      <c r="K61" s="54"/>
      <c r="L61" s="54"/>
      <c r="M61" s="54"/>
      <c r="N61" s="54"/>
      <c r="O61" s="54"/>
      <c r="P61" s="54"/>
    </row>
    <row r="62" spans="2:17" x14ac:dyDescent="0.25">
      <c r="J62" s="55" t="s">
        <v>18</v>
      </c>
      <c r="K62" s="55"/>
      <c r="L62" s="55"/>
      <c r="M62" s="55"/>
      <c r="N62" s="55"/>
      <c r="O62" s="55"/>
      <c r="P62" s="55"/>
    </row>
  </sheetData>
  <mergeCells count="5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6:I36"/>
    <mergeCell ref="D37:I37"/>
    <mergeCell ref="D20:I20"/>
    <mergeCell ref="D21:I21"/>
    <mergeCell ref="D22:I22"/>
    <mergeCell ref="D23:I23"/>
    <mergeCell ref="D24:I24"/>
    <mergeCell ref="D25:I25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502-A</vt:lpstr>
      <vt:lpstr>ARRAS</vt:lpstr>
      <vt:lpstr>702-B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Office</cp:lastModifiedBy>
  <cp:lastPrinted>2023-03-21T15:13:53Z</cp:lastPrinted>
  <dcterms:created xsi:type="dcterms:W3CDTF">2023-03-14T19:16:59Z</dcterms:created>
  <dcterms:modified xsi:type="dcterms:W3CDTF">2024-10-07T18:54:08Z</dcterms:modified>
</cp:coreProperties>
</file>