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REPORTE 3\"/>
    </mc:Choice>
  </mc:AlternateContent>
  <xr:revisionPtr revIDLastSave="0" documentId="8_{E6DE6503-754C-49C1-8806-AB9AB17A2CA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C16" i="24"/>
  <c r="A16" i="24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5" i="23"/>
  <c r="C15" i="23"/>
  <c r="A15" i="23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<sst xmlns="http://schemas.openxmlformats.org/spreadsheetml/2006/main" count="185" uniqueCount="44">
  <si>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</si>
  <si>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</si>
  <si>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</si>
  <si>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</si>
  <si>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</si>
  <si>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</si>
  <si>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</si>
  <si>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</si>
  <si>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</si>
  <si>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</si>
  <si>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</si>
  <si>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</si>
  <si>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</si>
  <si>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</si>
  <si>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</si>
  <si>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</si>
  <si>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</si>
  <si>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</si>
  <si>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</si>
  <si>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</si>
  <si>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</si>
  <si>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</si>
  <si>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</si>
  <si>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</si>
  <si>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</si>
  <si>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</si>
  <si>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</si>
  <si>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</si>
  <si>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</si>
  <si>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</si>
  <si>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</si>
  <si>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</si>
  <si>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</si>
  <si>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</si>
  <si>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</si>
  <si>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III</t>
  </si>
  <si>
    <t>IV</t>
  </si>
  <si>
    <t>V</t>
  </si>
  <si>
    <t>AGOSTO-DICIEMBRE  2024</t>
  </si>
  <si>
    <t>DESASRROLLO HUMANO</t>
  </si>
  <si>
    <t>107-A</t>
  </si>
  <si>
    <t>107-B</t>
  </si>
  <si>
    <t>DESARROLLO HUMANO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</si>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</sst>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14" sqref="E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35" t="s">
        <v>38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39</v>
      </c>
      <c r="B14" s="9" t="s">
        <v>21</v>
      </c>
      <c r="C14" s="21" t="s">
        <v>40</v>
      </c>
      <c r="D14" s="9" t="s">
        <v>33</v>
      </c>
      <c r="E14" s="9">
        <v>21</v>
      </c>
      <c r="F14" s="9">
        <v>18</v>
      </c>
      <c r="G14" s="9"/>
      <c r="H14" s="10"/>
      <c r="I14" s="9">
        <v>3</v>
      </c>
      <c r="J14" s="10"/>
      <c r="K14" s="9"/>
      <c r="L14" s="10"/>
      <c r="M14" s="9">
        <v>86</v>
      </c>
      <c r="N14" s="15">
        <v>0.14000000000000001</v>
      </c>
    </row>
    <row r="15" spans="1:14" s="11" customFormat="1" x14ac:dyDescent="0.25">
      <c r="A15" s="8" t="s">
        <v>39</v>
      </c>
      <c r="B15" s="9" t="s">
        <v>21</v>
      </c>
      <c r="C15" s="21" t="s">
        <v>41</v>
      </c>
      <c r="D15" s="9" t="s">
        <v>33</v>
      </c>
      <c r="E15" s="9">
        <v>26</v>
      </c>
      <c r="F15" s="9">
        <v>12</v>
      </c>
      <c r="G15" s="9"/>
      <c r="H15" s="10"/>
      <c r="I15" s="9">
        <v>14</v>
      </c>
      <c r="J15" s="10"/>
      <c r="K15" s="9"/>
      <c r="L15" s="10"/>
      <c r="M15" s="9">
        <v>54</v>
      </c>
      <c r="N15" s="15">
        <v>0.46</v>
      </c>
    </row>
    <row r="16" spans="1:14" s="11" customFormat="1" x14ac:dyDescent="0.25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47</v>
      </c>
      <c r="F28" s="17">
        <f>SUM(F14:F27)</f>
        <v>30</v>
      </c>
      <c r="G28" s="17">
        <f>SUM(G14:G27)</f>
        <v>0</v>
      </c>
      <c r="H28" s="18">
        <f>SUM(F28:G28)/E28</f>
        <v>0.63829787234042556</v>
      </c>
      <c r="I28" s="17">
        <f t="shared" ref="I28" si="0">(E28-SUM(F28:G28))-K28</f>
        <v>17</v>
      </c>
      <c r="J28" s="18">
        <f t="shared" ref="J28" si="1">I28/E28</f>
        <v>0.36170212765957449</v>
      </c>
      <c r="K28" s="17">
        <f>SUM(K14:K27)</f>
        <v>0</v>
      </c>
      <c r="L28" s="18">
        <f t="shared" ref="L28" si="2">K28/E28</f>
        <v>0</v>
      </c>
      <c r="M28" s="17">
        <f>AVERAGE(M14:M27)</f>
        <v>70</v>
      </c>
      <c r="N28" s="19">
        <f>AVERAGE(N14:N27)</f>
        <v>0.30000000000000004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E14" sqref="E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 2024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42</v>
      </c>
      <c r="B14" s="9" t="s">
        <v>43</v>
      </c>
      <c r="C14" s="21" t="s">
        <v>40</v>
      </c>
      <c r="D14" s="9" t="s">
        <v>33</v>
      </c>
      <c r="E14" s="9">
        <v>22</v>
      </c>
      <c r="F14" s="9">
        <v>20</v>
      </c>
      <c r="G14" s="9"/>
      <c r="H14" s="10"/>
      <c r="I14" s="9">
        <v>2</v>
      </c>
      <c r="J14" s="10"/>
      <c r="K14" s="9"/>
      <c r="L14" s="10"/>
      <c r="M14" s="9">
        <v>91</v>
      </c>
      <c r="N14" s="15">
        <v>0.09</v>
      </c>
    </row>
    <row r="15" spans="1:14" s="11" customFormat="1" x14ac:dyDescent="0.25">
      <c r="A15" s="8" t="s">
        <v>42</v>
      </c>
      <c r="B15" s="9" t="s">
        <v>43</v>
      </c>
      <c r="C15" s="21" t="s">
        <v>41</v>
      </c>
      <c r="D15" s="9" t="s">
        <v>33</v>
      </c>
      <c r="E15" s="9">
        <v>26</v>
      </c>
      <c r="F15" s="9">
        <v>23</v>
      </c>
      <c r="G15" s="9"/>
      <c r="H15" s="10"/>
      <c r="I15" s="9">
        <v>3</v>
      </c>
      <c r="J15" s="10"/>
      <c r="K15" s="9"/>
      <c r="L15" s="10"/>
      <c r="M15" s="9">
        <v>88</v>
      </c>
      <c r="N15" s="15">
        <v>0.12</v>
      </c>
    </row>
    <row r="16" spans="1:14" s="11" customFormat="1" x14ac:dyDescent="0.25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>
        <f>SUM(F14:F27)</f>
        <v>43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-43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89.5</v>
      </c>
      <c r="N28" s="19">
        <f>AVERAGE(N14:N27)</f>
        <v>0.105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 2024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DESASRROLLO HUMANO</v>
      </c>
      <c r="B14" s="9" t="s">
        <v>35</v>
      </c>
      <c r="C14" s="9" t="str">
        <f>'1'!C14</f>
        <v>107-A</v>
      </c>
      <c r="D14" s="9" t="str">
        <f>'1'!D14</f>
        <v>IGEM</v>
      </c>
      <c r="E14" s="9">
        <v>22</v>
      </c>
      <c r="F14" s="9">
        <v>22</v>
      </c>
      <c r="G14" s="9"/>
      <c r="H14" s="10"/>
      <c r="I14" s="9">
        <v>0</v>
      </c>
      <c r="J14" s="10"/>
      <c r="K14" s="9"/>
      <c r="L14" s="10"/>
      <c r="M14" s="9">
        <v>100</v>
      </c>
      <c r="N14" s="15">
        <v>0</v>
      </c>
    </row>
    <row r="15" spans="1:14" s="11" customFormat="1" x14ac:dyDescent="0.25">
      <c r="A15" s="9" t="str">
        <f>'1'!A15</f>
        <v>DESASRROLLO HUMANO</v>
      </c>
      <c r="B15" s="9" t="s">
        <v>35</v>
      </c>
      <c r="C15" s="9" t="str">
        <f>'1'!C15</f>
        <v>107-B</v>
      </c>
      <c r="D15" s="9" t="str">
        <f>'1'!D15</f>
        <v>IGEM</v>
      </c>
      <c r="E15" s="9">
        <v>26</v>
      </c>
      <c r="F15" s="9">
        <v>22</v>
      </c>
      <c r="G15" s="9"/>
      <c r="H15" s="10"/>
      <c r="I15" s="9">
        <v>4</v>
      </c>
      <c r="J15" s="10"/>
      <c r="K15" s="9"/>
      <c r="L15" s="10"/>
      <c r="M15" s="9">
        <v>85</v>
      </c>
      <c r="N15" s="15">
        <v>0.15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44</v>
      </c>
      <c r="G28" s="17">
        <f>SUM(G14:G27)</f>
        <v>0</v>
      </c>
      <c r="H28" s="18">
        <f>SUM(F28:G28)/E28</f>
        <v>0.91666666666666663</v>
      </c>
      <c r="I28" s="17">
        <f t="shared" ref="I18:I28" si="0">(E28-SUM(F28:G28))-K28</f>
        <v>4</v>
      </c>
      <c r="J28" s="18">
        <f t="shared" ref="J18:J28" si="1">I28/E28</f>
        <v>8.3333333333333329E-2</v>
      </c>
      <c r="K28" s="17">
        <f>SUM(K14:K27)</f>
        <v>0</v>
      </c>
      <c r="L28" s="18">
        <f t="shared" ref="L18:L28" si="2">K28/E28</f>
        <v>0</v>
      </c>
      <c r="M28" s="17">
        <f>AVERAGE(M14:M27)</f>
        <v>92.5</v>
      </c>
      <c r="N28" s="19">
        <f>AVERAGE(N14:N27)</f>
        <v>7.4999999999999997E-2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 2024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DESASRROLLO HUMANO</v>
      </c>
      <c r="B14" s="9" t="s">
        <v>36</v>
      </c>
      <c r="C14" s="9" t="str">
        <f>'1'!C14</f>
        <v>107-A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22"/>
      <c r="N14" s="15"/>
    </row>
    <row r="15" spans="1:14" s="11" customFormat="1" x14ac:dyDescent="0.25">
      <c r="A15" s="9" t="str">
        <f>'1'!A15</f>
        <v>DESASRROLLO HUMANO</v>
      </c>
      <c r="B15" s="9" t="s">
        <v>37</v>
      </c>
      <c r="C15" s="9" t="str">
        <f>'1'!C15</f>
        <v>107-B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22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3" sqref="R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 2024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DESASRROLLO HUMANO</v>
      </c>
      <c r="B14" s="9"/>
      <c r="C14" s="9" t="str">
        <f>'1'!C14</f>
        <v>107-A</v>
      </c>
      <c r="D14" s="9" t="str">
        <f>'1'!D14</f>
        <v>IGEM</v>
      </c>
      <c r="E14" s="9">
        <v>25</v>
      </c>
      <c r="F14" s="9">
        <v>22</v>
      </c>
      <c r="G14" s="9">
        <v>0</v>
      </c>
      <c r="H14" s="10">
        <f t="shared" ref="H14:H27" si="0">F14/E14</f>
        <v>0.88</v>
      </c>
      <c r="I14" s="9">
        <f t="shared" ref="I14:I28" si="1">(E14-SUM(F14:G14))-K14</f>
        <v>3</v>
      </c>
      <c r="J14" s="10">
        <f t="shared" ref="J14:J28" si="2">I14/E14</f>
        <v>0.12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9" t="str">
        <f>'1'!A15</f>
        <v>DESASRROLLO HUMANO</v>
      </c>
      <c r="B15" s="9"/>
      <c r="C15" s="9" t="str">
        <f>'1'!C15</f>
        <v>107-B</v>
      </c>
      <c r="D15" s="9" t="str">
        <f>'1'!D15</f>
        <v>IGEM</v>
      </c>
      <c r="E15" s="9">
        <v>41</v>
      </c>
      <c r="F15" s="9">
        <v>34</v>
      </c>
      <c r="G15" s="9">
        <v>0</v>
      </c>
      <c r="H15" s="10">
        <f t="shared" si="0"/>
        <v>0.82926829268292679</v>
      </c>
      <c r="I15" s="9">
        <f t="shared" si="1"/>
        <v>7</v>
      </c>
      <c r="J15" s="10">
        <f t="shared" si="2"/>
        <v>0.17073170731707318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>
        <v>2</v>
      </c>
      <c r="G16" s="9">
        <v>0</v>
      </c>
      <c r="H16" s="10" t="e">
        <f t="shared" si="0"/>
        <v>#DIV/0!</v>
      </c>
      <c r="I16" s="9">
        <f t="shared" si="1"/>
        <v>-2</v>
      </c>
      <c r="J16" s="10" t="e">
        <f t="shared" si="2"/>
        <v>#DIV/0!</v>
      </c>
      <c r="K16" s="9">
        <v>0</v>
      </c>
      <c r="L16" s="10" t="e">
        <f t="shared" si="3"/>
        <v>#DIV/0!</v>
      </c>
      <c r="M16" s="9">
        <v>100</v>
      </c>
      <c r="N16" s="15">
        <v>0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58</v>
      </c>
      <c r="G28" s="17">
        <f>SUM(G14:G27)</f>
        <v>0</v>
      </c>
      <c r="H28" s="18">
        <f>SUM(F28:G28)/E28</f>
        <v>0.87878787878787878</v>
      </c>
      <c r="I28" s="17">
        <f t="shared" si="1"/>
        <v>8</v>
      </c>
      <c r="J28" s="18">
        <f t="shared" si="2"/>
        <v>0.12121212121212122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2024-11-20T19:14:38Z</dcterms:modified>
  <cp:category/>
  <cp:contentStatus/>
</cp:coreProperties>
</file>