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rnol\OneDrive\Documentos\DESARROLLO HUMANO 2024\REPORTE 4\"/>
    </mc:Choice>
  </mc:AlternateContent>
  <xr:revisionPtr revIDLastSave="0" documentId="13_ncr:1_{C54685F6-8FCA-4DE4-A744-B9375FD3D909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I15" i="25"/>
  <c r="J15" i="25" s="1"/>
  <c r="D15" i="25"/>
  <c r="A15" i="25"/>
  <c r="I14" i="25"/>
  <c r="J14" i="25" s="1"/>
  <c r="D14" i="25"/>
  <c r="A14" i="25"/>
  <c r="B10" i="25"/>
  <c r="B37" i="25" s="1"/>
  <c r="L8" i="25"/>
  <c r="H8" i="25"/>
  <c r="E8" i="25"/>
  <c r="N28" i="24"/>
  <c r="M28" i="24"/>
  <c r="K28" i="24"/>
  <c r="G28" i="24"/>
  <c r="F28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D15" i="23"/>
  <c r="C15" i="23"/>
  <c r="A15" i="23"/>
  <c r="D14" i="23"/>
  <c r="C14" i="23"/>
  <c r="A14" i="23"/>
  <c r="B10" i="23"/>
  <c r="B37" i="23" s="1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25" l="1"/>
  <c r="L15" i="25"/>
  <c r="H14" i="25"/>
  <c r="H15" i="25"/>
  <c r="E28" i="25"/>
  <c r="E28" i="24"/>
  <c r="E28" i="23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<sst xmlns="http://schemas.openxmlformats.org/spreadsheetml/2006/main" count="191" uniqueCount="43">
  <si>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</si>
  <si>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</si>
  <si>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</si>
  <si>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</si>
  <si>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</si>
  <si>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</si>
  <si>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</si>
  <si>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</si>
  <si>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</si>
  <si>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</si>
  <si>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</si>
  <si>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</si>
  <si>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</si>
  <si>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</si>
  <si>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</si>
  <si>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</si>
  <si>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</si>
  <si>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</si>
  <si>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</si>
  <si>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</si>
  <si>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</si>
  <si>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</si>
  <si>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</si>
  <si>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</si>
  <si>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</si>
  <si>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</si>
  <si>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</si>
  <si>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</si>
  <si>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</si>
  <si>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</si>
  <si>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</si>
  <si>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</si>
  <si>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</si>
  <si>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IGEM</t>
  </si>
  <si>
    <t>L.C. ANA KARENINA CÓRDOBA FERMÁN</t>
  </si>
  <si>
    <t>III</t>
  </si>
  <si>
    <t>IV</t>
  </si>
  <si>
    <t>AGOSTO-DICIEMBRE  2024</t>
  </si>
  <si>
    <t>DESASRROLLO HUMANO</t>
  </si>
  <si>
    <t>107-A</t>
  </si>
  <si>
    <t>107-B</t>
  </si>
  <si>
    <t>DESARROLLO HUMANO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</si>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</sst>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915893</xdr:colOff>
      <xdr:row>33</xdr:row>
      <xdr:rowOff>783091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33</xdr:row>
      <xdr:rowOff>11205</xdr:rowOff>
    </xdr:from>
    <xdr:to>
      <xdr:col>3</xdr:col>
      <xdr:colOff>1285687</xdr:colOff>
      <xdr:row>33</xdr:row>
      <xdr:rowOff>729037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474323"/>
          <a:ext cx="1509804" cy="7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168088</xdr:colOff>
      <xdr:row>33</xdr:row>
      <xdr:rowOff>44824</xdr:rowOff>
    </xdr:from>
    <xdr:to>
      <xdr:col>3</xdr:col>
      <xdr:colOff>1173628</xdr:colOff>
      <xdr:row>33</xdr:row>
      <xdr:rowOff>762656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59206" y="7507942"/>
          <a:ext cx="1509804" cy="717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9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0" t="s">
        <v>4</v>
      </c>
      <c r="C8" s="30"/>
      <c r="D8" s="14" t="s">
        <v>5</v>
      </c>
      <c r="E8" s="5">
        <v>2</v>
      </c>
      <c r="G8" s="4" t="s">
        <v>6</v>
      </c>
      <c r="H8" s="5">
        <v>1</v>
      </c>
      <c r="I8" s="36" t="s">
        <v>7</v>
      </c>
      <c r="J8" s="36"/>
      <c r="K8" s="36"/>
      <c r="L8" s="30" t="s">
        <v>37</v>
      </c>
      <c r="M8" s="30"/>
      <c r="N8" s="30"/>
    </row>
    <row r="10" spans="1:14" ht="13" x14ac:dyDescent="0.3">
      <c r="A10" s="4" t="s">
        <v>8</v>
      </c>
      <c r="B10" s="30" t="s">
        <v>32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8" t="s">
        <v>38</v>
      </c>
      <c r="B14" s="9" t="s">
        <v>21</v>
      </c>
      <c r="C14" s="21" t="s">
        <v>39</v>
      </c>
      <c r="D14" s="9" t="s">
        <v>33</v>
      </c>
      <c r="E14" s="9">
        <v>21</v>
      </c>
      <c r="F14" s="9">
        <v>18</v>
      </c>
      <c r="G14" s="9"/>
      <c r="H14" s="10"/>
      <c r="I14" s="9">
        <v>3</v>
      </c>
      <c r="J14" s="10"/>
      <c r="K14" s="9"/>
      <c r="L14" s="10"/>
      <c r="M14" s="9">
        <v>86</v>
      </c>
      <c r="N14" s="15">
        <v>0.14000000000000001</v>
      </c>
    </row>
    <row r="15" spans="1:14" s="11" customFormat="1" x14ac:dyDescent="0.25">
      <c r="A15" s="8" t="s">
        <v>38</v>
      </c>
      <c r="B15" s="9" t="s">
        <v>21</v>
      </c>
      <c r="C15" s="21" t="s">
        <v>40</v>
      </c>
      <c r="D15" s="9" t="s">
        <v>33</v>
      </c>
      <c r="E15" s="9">
        <v>26</v>
      </c>
      <c r="F15" s="9">
        <v>12</v>
      </c>
      <c r="G15" s="9"/>
      <c r="H15" s="10"/>
      <c r="I15" s="9">
        <v>14</v>
      </c>
      <c r="J15" s="10"/>
      <c r="K15" s="9"/>
      <c r="L15" s="10"/>
      <c r="M15" s="9">
        <v>54</v>
      </c>
      <c r="N15" s="15">
        <v>0.46</v>
      </c>
    </row>
    <row r="16" spans="1:14" s="11" customFormat="1" x14ac:dyDescent="0.25">
      <c r="A16" s="8"/>
      <c r="B16" s="9"/>
      <c r="C16" s="21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47</v>
      </c>
      <c r="F28" s="17">
        <f>SUM(F14:F27)</f>
        <v>30</v>
      </c>
      <c r="G28" s="17">
        <f>SUM(G14:G27)</f>
        <v>0</v>
      </c>
      <c r="H28" s="18">
        <f>SUM(F28:G28)/E28</f>
        <v>0.63829787234042556</v>
      </c>
      <c r="I28" s="17">
        <f t="shared" ref="I28" si="0">(E28-SUM(F28:G28))-K28</f>
        <v>17</v>
      </c>
      <c r="J28" s="18">
        <f t="shared" ref="J28" si="1">I28/E28</f>
        <v>0.36170212765957449</v>
      </c>
      <c r="K28" s="17">
        <f>SUM(K14:K27)</f>
        <v>0</v>
      </c>
      <c r="L28" s="18">
        <f t="shared" ref="L28" si="2">K28/E28</f>
        <v>0</v>
      </c>
      <c r="M28" s="17">
        <f>AVERAGE(M14:M27)</f>
        <v>70</v>
      </c>
      <c r="N28" s="19">
        <f>AVERAGE(N14:N27)</f>
        <v>0.30000000000000004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M.E. DINORAH MARTÍNEZ PELAYO</v>
      </c>
      <c r="C37" s="24"/>
      <c r="D37" s="24"/>
      <c r="E37" s="13"/>
      <c r="F37" s="13"/>
      <c r="G37" s="42" t="s">
        <v>34</v>
      </c>
      <c r="H37" s="42"/>
      <c r="I37" s="42"/>
      <c r="J37" s="4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8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2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6" t="s">
        <v>7</v>
      </c>
      <c r="J8" s="36"/>
      <c r="K8" s="36"/>
      <c r="L8" s="30" t="str">
        <f>'1'!L8</f>
        <v>AGOSTO-DICIEMBRE  2024</v>
      </c>
      <c r="M8" s="30"/>
      <c r="N8" s="30"/>
    </row>
    <row r="10" spans="1:14" ht="13" x14ac:dyDescent="0.3">
      <c r="A10" s="4" t="s">
        <v>8</v>
      </c>
      <c r="B10" s="30" t="str">
        <f>'1'!B10</f>
        <v>M.E. DINORAH MARTÍNEZ PELAYO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8" t="s">
        <v>41</v>
      </c>
      <c r="B14" s="9" t="s">
        <v>42</v>
      </c>
      <c r="C14" s="21" t="s">
        <v>39</v>
      </c>
      <c r="D14" s="9" t="s">
        <v>33</v>
      </c>
      <c r="E14" s="9">
        <v>22</v>
      </c>
      <c r="F14" s="9">
        <v>20</v>
      </c>
      <c r="G14" s="9"/>
      <c r="H14" s="10"/>
      <c r="I14" s="9">
        <v>1</v>
      </c>
      <c r="J14" s="10"/>
      <c r="K14" s="9"/>
      <c r="L14" s="10"/>
      <c r="M14" s="9">
        <v>95</v>
      </c>
      <c r="N14" s="15">
        <v>0.05</v>
      </c>
    </row>
    <row r="15" spans="1:14" s="11" customFormat="1" x14ac:dyDescent="0.25">
      <c r="A15" s="8" t="s">
        <v>41</v>
      </c>
      <c r="B15" s="9" t="s">
        <v>42</v>
      </c>
      <c r="C15" s="21" t="s">
        <v>40</v>
      </c>
      <c r="D15" s="9" t="s">
        <v>33</v>
      </c>
      <c r="E15" s="9">
        <v>28</v>
      </c>
      <c r="F15" s="9">
        <v>22</v>
      </c>
      <c r="G15" s="9"/>
      <c r="H15" s="10"/>
      <c r="I15" s="9">
        <v>4</v>
      </c>
      <c r="J15" s="10"/>
      <c r="K15" s="9"/>
      <c r="L15" s="10"/>
      <c r="M15" s="9">
        <v>79</v>
      </c>
      <c r="N15" s="15">
        <v>0.14000000000000001</v>
      </c>
    </row>
    <row r="16" spans="1:14" s="11" customFormat="1" x14ac:dyDescent="0.25">
      <c r="A16" s="8"/>
      <c r="B16" s="9"/>
      <c r="C16" s="21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>
        <f>SUM(F14:F27)</f>
        <v>42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-42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>
        <f>AVERAGE(M14:M27)</f>
        <v>87</v>
      </c>
      <c r="N28" s="19">
        <f>AVERAGE(N14:N27)</f>
        <v>9.5000000000000001E-2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M.E. DINORAH MARTÍNEZ PELAYO</v>
      </c>
      <c r="C37" s="24"/>
      <c r="D37" s="24"/>
      <c r="E37" s="13"/>
      <c r="F37" s="13"/>
      <c r="G37" s="42" t="s">
        <v>34</v>
      </c>
      <c r="H37" s="42"/>
      <c r="I37" s="42"/>
      <c r="J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6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3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6" t="s">
        <v>7</v>
      </c>
      <c r="J8" s="36"/>
      <c r="K8" s="36"/>
      <c r="L8" s="30" t="str">
        <f>'1'!L8</f>
        <v>AGOSTO-DICIEMBRE  2024</v>
      </c>
      <c r="M8" s="30"/>
      <c r="N8" s="30"/>
    </row>
    <row r="10" spans="1:14" ht="13" x14ac:dyDescent="0.3">
      <c r="A10" s="4" t="s">
        <v>8</v>
      </c>
      <c r="B10" s="30" t="str">
        <f>'1'!B10</f>
        <v>M.E. DINORAH MARTÍNEZ PELAYO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DESASRROLLO HUMANO</v>
      </c>
      <c r="B14" s="9" t="s">
        <v>35</v>
      </c>
      <c r="C14" s="9" t="str">
        <f>'1'!C14</f>
        <v>107-A</v>
      </c>
      <c r="D14" s="9" t="str">
        <f>'1'!D14</f>
        <v>IGEM</v>
      </c>
      <c r="E14" s="9">
        <v>21</v>
      </c>
      <c r="F14" s="9">
        <v>21</v>
      </c>
      <c r="G14" s="9"/>
      <c r="H14" s="10"/>
      <c r="I14" s="9">
        <v>0</v>
      </c>
      <c r="J14" s="10"/>
      <c r="K14" s="9"/>
      <c r="L14" s="10"/>
      <c r="M14" s="9">
        <v>100</v>
      </c>
      <c r="N14" s="15">
        <v>0</v>
      </c>
    </row>
    <row r="15" spans="1:14" s="11" customFormat="1" x14ac:dyDescent="0.25">
      <c r="A15" s="9" t="str">
        <f>'1'!A15</f>
        <v>DESASRROLLO HUMANO</v>
      </c>
      <c r="B15" s="9" t="s">
        <v>35</v>
      </c>
      <c r="C15" s="9" t="str">
        <f>'1'!C15</f>
        <v>107-B</v>
      </c>
      <c r="D15" s="9" t="str">
        <f>'1'!D15</f>
        <v>IGEM</v>
      </c>
      <c r="E15" s="9">
        <v>28</v>
      </c>
      <c r="F15" s="9">
        <v>22</v>
      </c>
      <c r="G15" s="9"/>
      <c r="H15" s="10"/>
      <c r="I15" s="9">
        <v>4</v>
      </c>
      <c r="J15" s="10"/>
      <c r="K15" s="9"/>
      <c r="L15" s="10"/>
      <c r="M15" s="9">
        <v>79</v>
      </c>
      <c r="N15" s="15">
        <v>0.14000000000000001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2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49</v>
      </c>
      <c r="F28" s="17">
        <f>SUM(F14:F27)</f>
        <v>43</v>
      </c>
      <c r="G28" s="17">
        <f>SUM(G14:G27)</f>
        <v>0</v>
      </c>
      <c r="H28" s="18">
        <f>SUM(F28:G28)/E28</f>
        <v>0.87755102040816324</v>
      </c>
      <c r="I28" s="17">
        <f t="shared" ref="I28" si="0">(E28-SUM(F28:G28))-K28</f>
        <v>6</v>
      </c>
      <c r="J28" s="18">
        <f t="shared" ref="J28" si="1">I28/E28</f>
        <v>0.12244897959183673</v>
      </c>
      <c r="K28" s="17">
        <f>SUM(K14:K27)</f>
        <v>0</v>
      </c>
      <c r="L28" s="18">
        <f t="shared" ref="L28" si="2">K28/E28</f>
        <v>0</v>
      </c>
      <c r="M28" s="17">
        <f>AVERAGE(M14:M27)</f>
        <v>89.5</v>
      </c>
      <c r="N28" s="19">
        <f>AVERAGE(N14:N27)</f>
        <v>7.0000000000000007E-2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M.E. DINORAH MARTÍNEZ PELAYO</v>
      </c>
      <c r="C37" s="24"/>
      <c r="D37" s="24"/>
      <c r="E37" s="13"/>
      <c r="F37" s="13"/>
      <c r="G37" s="42" t="s">
        <v>34</v>
      </c>
      <c r="H37" s="42"/>
      <c r="I37" s="42"/>
      <c r="J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7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4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6" t="s">
        <v>7</v>
      </c>
      <c r="J8" s="36"/>
      <c r="K8" s="36"/>
      <c r="L8" s="30" t="str">
        <f>'1'!L8</f>
        <v>AGOSTO-DICIEMBRE  2024</v>
      </c>
      <c r="M8" s="30"/>
      <c r="N8" s="30"/>
    </row>
    <row r="10" spans="1:14" ht="13" x14ac:dyDescent="0.3">
      <c r="A10" s="4" t="s">
        <v>8</v>
      </c>
      <c r="B10" s="30" t="str">
        <f>'1'!B10</f>
        <v>M.E. DINORAH MARTÍNEZ PELAYO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DESASRROLLO HUMANO</v>
      </c>
      <c r="B14" s="9" t="s">
        <v>36</v>
      </c>
      <c r="C14" s="9" t="str">
        <f>'1'!C14</f>
        <v>107-A</v>
      </c>
      <c r="D14" s="9" t="str">
        <f>'1'!D14</f>
        <v>IGEM</v>
      </c>
      <c r="E14" s="9">
        <v>21</v>
      </c>
      <c r="F14" s="9">
        <v>21</v>
      </c>
      <c r="G14" s="9"/>
      <c r="H14" s="10"/>
      <c r="I14" s="9">
        <v>0</v>
      </c>
      <c r="J14" s="10"/>
      <c r="K14" s="9"/>
      <c r="L14" s="10"/>
      <c r="M14" s="9">
        <v>100</v>
      </c>
      <c r="N14" s="15">
        <v>0</v>
      </c>
    </row>
    <row r="15" spans="1:14" s="11" customFormat="1" x14ac:dyDescent="0.25">
      <c r="A15" s="9" t="str">
        <f>'1'!A15</f>
        <v>DESASRROLLO HUMANO</v>
      </c>
      <c r="B15" s="9" t="s">
        <v>36</v>
      </c>
      <c r="C15" s="9" t="str">
        <f>'1'!C15</f>
        <v>107-B</v>
      </c>
      <c r="D15" s="9" t="str">
        <f>'1'!D15</f>
        <v>IGEM</v>
      </c>
      <c r="E15" s="9">
        <v>28</v>
      </c>
      <c r="F15" s="9">
        <v>22</v>
      </c>
      <c r="G15" s="9"/>
      <c r="H15" s="10"/>
      <c r="I15" s="9">
        <v>4</v>
      </c>
      <c r="J15" s="10"/>
      <c r="K15" s="9"/>
      <c r="L15" s="10"/>
      <c r="M15" s="9">
        <v>79</v>
      </c>
      <c r="N15" s="15">
        <v>0.14000000000000001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2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2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49</v>
      </c>
      <c r="F28" s="17">
        <f>SUM(F14:F27)</f>
        <v>43</v>
      </c>
      <c r="G28" s="17">
        <f>SUM(G14:G27)</f>
        <v>0</v>
      </c>
      <c r="H28" s="18">
        <f>SUM(F28:G28)/E28</f>
        <v>0.87755102040816324</v>
      </c>
      <c r="I28" s="17">
        <f t="shared" ref="I18:I28" si="0">(E28-SUM(F28:G28))-K28</f>
        <v>6</v>
      </c>
      <c r="J28" s="18">
        <f t="shared" ref="J18:J28" si="1">I28/E28</f>
        <v>0.12244897959183673</v>
      </c>
      <c r="K28" s="17">
        <f>SUM(K14:K27)</f>
        <v>0</v>
      </c>
      <c r="L28" s="18">
        <f t="shared" ref="L18:L28" si="2">K28/E28</f>
        <v>0</v>
      </c>
      <c r="M28" s="17">
        <f>AVERAGE(M14:M27)</f>
        <v>89.5</v>
      </c>
      <c r="N28" s="19">
        <f>AVERAGE(N14:N27)</f>
        <v>7.0000000000000007E-2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M.E. DINORAH MARTÍNEZ PELAYO</v>
      </c>
      <c r="C37" s="24"/>
      <c r="D37" s="24"/>
      <c r="E37" s="13"/>
      <c r="F37" s="13"/>
      <c r="G37" s="42" t="s">
        <v>34</v>
      </c>
      <c r="H37" s="42"/>
      <c r="I37" s="42"/>
      <c r="J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28" zoomScale="85" zoomScaleNormal="85" zoomScaleSheetLayoutView="100" workbookViewId="0">
      <selection activeCell="M34" sqref="M3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 t="s">
        <v>29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6" t="s">
        <v>7</v>
      </c>
      <c r="J8" s="36"/>
      <c r="K8" s="36"/>
      <c r="L8" s="30" t="str">
        <f>'1'!L8</f>
        <v>AGOSTO-DICIEMBRE  2024</v>
      </c>
      <c r="M8" s="30"/>
      <c r="N8" s="30"/>
    </row>
    <row r="10" spans="1:14" ht="13" x14ac:dyDescent="0.3">
      <c r="A10" s="4" t="s">
        <v>8</v>
      </c>
      <c r="B10" s="30" t="str">
        <f>'1'!B10</f>
        <v>M.E. DINORAH MARTÍNEZ PELAYO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DESASRROLLO HUMANO</v>
      </c>
      <c r="B14" s="9"/>
      <c r="C14" s="9" t="s">
        <v>39</v>
      </c>
      <c r="D14" s="9" t="str">
        <f>'1'!D14</f>
        <v>IGEM</v>
      </c>
      <c r="E14" s="9">
        <v>25</v>
      </c>
      <c r="F14" s="9">
        <v>22</v>
      </c>
      <c r="G14" s="9">
        <v>0</v>
      </c>
      <c r="H14" s="10">
        <f t="shared" ref="H14:H27" si="0">F14/E14</f>
        <v>0.88</v>
      </c>
      <c r="I14" s="9">
        <f t="shared" ref="I14:I28" si="1">(E14-SUM(F14:G14))-K14</f>
        <v>3</v>
      </c>
      <c r="J14" s="10">
        <f t="shared" ref="J14:J28" si="2">I14/E14</f>
        <v>0.12</v>
      </c>
      <c r="K14" s="9">
        <v>0</v>
      </c>
      <c r="L14" s="10">
        <f t="shared" ref="L14:L28" si="3">K14/E14</f>
        <v>0</v>
      </c>
      <c r="M14" s="9">
        <v>88</v>
      </c>
      <c r="N14" s="15">
        <v>0.12</v>
      </c>
    </row>
    <row r="15" spans="1:14" s="11" customFormat="1" x14ac:dyDescent="0.25">
      <c r="A15" s="9" t="str">
        <f>'1'!A15</f>
        <v>DESASRROLLO HUMANO</v>
      </c>
      <c r="B15" s="9"/>
      <c r="C15" s="9" t="s">
        <v>40</v>
      </c>
      <c r="D15" s="9" t="str">
        <f>'1'!D15</f>
        <v>IGEM</v>
      </c>
      <c r="E15" s="9">
        <v>41</v>
      </c>
      <c r="F15" s="9">
        <v>34</v>
      </c>
      <c r="G15" s="9">
        <v>0</v>
      </c>
      <c r="H15" s="10">
        <f t="shared" si="0"/>
        <v>0.82926829268292679</v>
      </c>
      <c r="I15" s="9">
        <f t="shared" si="1"/>
        <v>7</v>
      </c>
      <c r="J15" s="10">
        <f t="shared" si="2"/>
        <v>0.17073170731707318</v>
      </c>
      <c r="K15" s="9">
        <v>0</v>
      </c>
      <c r="L15" s="10">
        <f t="shared" si="3"/>
        <v>0</v>
      </c>
      <c r="M15" s="9">
        <v>83</v>
      </c>
      <c r="N15" s="15">
        <v>0.17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56</v>
      </c>
      <c r="G28" s="17">
        <f>SUM(G14:G27)</f>
        <v>0</v>
      </c>
      <c r="H28" s="18">
        <f>SUM(F28:G28)/E28</f>
        <v>0.84848484848484851</v>
      </c>
      <c r="I28" s="17">
        <f t="shared" si="1"/>
        <v>10</v>
      </c>
      <c r="J28" s="18">
        <f t="shared" si="2"/>
        <v>0.15151515151515152</v>
      </c>
      <c r="K28" s="17">
        <f>SUM(K14:K27)</f>
        <v>0</v>
      </c>
      <c r="L28" s="18">
        <f t="shared" si="3"/>
        <v>0</v>
      </c>
      <c r="M28" s="17">
        <f>AVERAGE(M14:M27)</f>
        <v>85.5</v>
      </c>
      <c r="N28" s="19">
        <f>AVERAGE(N14:N27)</f>
        <v>0.14500000000000002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M.E. DINORAH MARTÍNEZ PELAYO</v>
      </c>
      <c r="C37" s="24"/>
      <c r="D37" s="24"/>
      <c r="E37" s="13"/>
      <c r="F37" s="13"/>
      <c r="G37" s="42" t="s">
        <v>34</v>
      </c>
      <c r="H37" s="42"/>
      <c r="I37" s="42"/>
      <c r="J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DINORAH MARTINEZ PELAYO</cp:lastModifiedBy>
  <cp:revision/>
  <dcterms:created xsi:type="dcterms:W3CDTF">2021-11-22T14:45:25Z</dcterms:created>
  <dcterms:modified xsi:type="dcterms:W3CDTF">2024-12-04T21:48:49Z</dcterms:modified>
  <cp:category/>
  <cp:contentStatus/>
</cp:coreProperties>
</file>