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2024\ago-sep24\DOCENTE\TERCERA\"/>
    </mc:Choice>
  </mc:AlternateContent>
  <xr:revisionPtr revIDLastSave="0" documentId="8_{F05C6FD0-ADD5-4C20-83FB-1E886C657B2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3" l="1"/>
  <c r="I19" i="3"/>
  <c r="I20" i="3"/>
  <c r="D20" i="3"/>
  <c r="D19" i="3"/>
  <c r="C20" i="3"/>
  <c r="C19" i="3"/>
  <c r="A20" i="3"/>
  <c r="A19" i="3"/>
  <c r="I16" i="2"/>
  <c r="I17" i="2"/>
  <c r="I18" i="2"/>
  <c r="I15" i="1"/>
  <c r="I16" i="1"/>
  <c r="I17" i="1"/>
  <c r="I14" i="1"/>
  <c r="N28" i="2"/>
  <c r="M28" i="2"/>
  <c r="L28" i="2"/>
  <c r="K28" i="2"/>
  <c r="E14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H8" i="2"/>
  <c r="E8" i="2"/>
  <c r="B37" i="1"/>
  <c r="E28" i="5" l="1"/>
  <c r="L28" i="1"/>
  <c r="I28" i="1"/>
  <c r="I28" i="2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<sst xmlns="http://schemas.openxmlformats.org/spreadsheetml/2006/main" count="203" uniqueCount="55">
  <si>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</si>
  <si>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</si>
  <si>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</si>
  <si>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</si>
  <si>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</si>
  <si>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</si>
  <si>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</si>
  <si>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</si>
  <si>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</si>
  <si>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</si>
  <si>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</si>
  <si>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</si>
  <si>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</si>
  <si>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</si>
  <si>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</si>
  <si>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</si>
  <si>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</si>
  <si>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</si>
  <si>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</si>
  <si>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</si>
  <si>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</si>
  <si>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</si>
  <si>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</si>
  <si>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</si>
  <si>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</si>
  <si>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</si>
  <si>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</si>
  <si>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</si>
  <si>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</si>
  <si>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</si>
  <si>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</si>
  <si>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</si>
  <si>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</si>
  <si>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</si>
  <si>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</si>
  <si>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II</t>
  </si>
  <si>
    <t>1°</t>
  </si>
  <si>
    <t>ISIC</t>
  </si>
  <si>
    <t>2°</t>
  </si>
  <si>
    <t>3°</t>
  </si>
  <si>
    <t>4°</t>
  </si>
  <si>
    <t>FUNDAMENTOS DE  INTELIGENCIA DE NEGOCIOS</t>
  </si>
  <si>
    <t>ESTRUCTURA DE DATOS</t>
  </si>
  <si>
    <t>LENGUAJES Y AUTOMATAS I</t>
  </si>
  <si>
    <t>704IN</t>
  </si>
  <si>
    <t>304A</t>
  </si>
  <si>
    <t>504A</t>
  </si>
  <si>
    <t>504B</t>
  </si>
  <si>
    <t>104A</t>
  </si>
  <si>
    <t>MATEMATICAS DISCRETAS</t>
  </si>
  <si>
    <t>AGO  - DIC 24</t>
  </si>
  <si>
    <t>S/E</t>
  </si>
  <si>
    <t>ISC. DIEGO DE JESUS VELAZQUEZ LUCHO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</si>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</sst>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18" sqref="F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36</v>
      </c>
      <c r="C8" s="33"/>
      <c r="D8" s="6" t="s">
        <v>6</v>
      </c>
      <c r="E8" s="7">
        <v>5</v>
      </c>
      <c r="F8" s="1"/>
      <c r="G8" s="4" t="s">
        <v>7</v>
      </c>
      <c r="H8" s="7">
        <v>4</v>
      </c>
      <c r="I8" s="43" t="s">
        <v>8</v>
      </c>
      <c r="J8" s="28"/>
      <c r="K8" s="28"/>
      <c r="L8" s="34" t="s">
        <v>50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4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41</v>
      </c>
      <c r="B14" s="11" t="s">
        <v>22</v>
      </c>
      <c r="C14" s="11" t="s">
        <v>44</v>
      </c>
      <c r="D14" s="11" t="s">
        <v>37</v>
      </c>
      <c r="E14" s="11">
        <v>16</v>
      </c>
      <c r="F14" s="11">
        <v>14</v>
      </c>
      <c r="G14" s="11"/>
      <c r="H14" s="12"/>
      <c r="I14" s="11">
        <f>E14-F14</f>
        <v>2</v>
      </c>
      <c r="J14" s="12"/>
      <c r="K14" s="11">
        <v>0</v>
      </c>
      <c r="L14" s="12">
        <v>0</v>
      </c>
      <c r="M14" s="11">
        <v>72.73</v>
      </c>
      <c r="N14" s="13">
        <v>0.93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42</v>
      </c>
      <c r="B15" s="11" t="s">
        <v>22</v>
      </c>
      <c r="C15" s="11" t="s">
        <v>45</v>
      </c>
      <c r="D15" s="11" t="s">
        <v>37</v>
      </c>
      <c r="E15" s="11">
        <v>27</v>
      </c>
      <c r="F15" s="11">
        <v>13</v>
      </c>
      <c r="G15" s="11"/>
      <c r="H15" s="12"/>
      <c r="I15" s="11">
        <f t="shared" ref="I15:I17" si="0">E15-F15</f>
        <v>14</v>
      </c>
      <c r="J15" s="12"/>
      <c r="K15" s="11">
        <v>0</v>
      </c>
      <c r="L15" s="12">
        <v>0</v>
      </c>
      <c r="M15" s="11">
        <v>39.25</v>
      </c>
      <c r="N15" s="13">
        <v>0.48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46</v>
      </c>
      <c r="D16" s="11" t="s">
        <v>37</v>
      </c>
      <c r="E16" s="11">
        <v>25</v>
      </c>
      <c r="F16" s="11">
        <v>23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87.16</v>
      </c>
      <c r="N16" s="25">
        <v>0.92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43</v>
      </c>
      <c r="B17" s="11" t="s">
        <v>22</v>
      </c>
      <c r="C17" s="11" t="s">
        <v>47</v>
      </c>
      <c r="D17" s="11" t="s">
        <v>37</v>
      </c>
      <c r="E17" s="11">
        <v>20</v>
      </c>
      <c r="F17" s="11">
        <v>18</v>
      </c>
      <c r="G17" s="11"/>
      <c r="H17" s="12"/>
      <c r="I17" s="11">
        <f t="shared" si="0"/>
        <v>2</v>
      </c>
      <c r="J17" s="12"/>
      <c r="K17" s="11">
        <v>0</v>
      </c>
      <c r="L17" s="12">
        <v>0</v>
      </c>
      <c r="M17" s="11">
        <v>72.099999999999994</v>
      </c>
      <c r="N17" s="25">
        <v>0.45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0" t="s">
        <v>49</v>
      </c>
      <c r="B18" s="11" t="s">
        <v>51</v>
      </c>
      <c r="C18" s="11" t="s">
        <v>48</v>
      </c>
      <c r="D18" s="11" t="s">
        <v>37</v>
      </c>
      <c r="E18" s="11">
        <v>27</v>
      </c>
      <c r="F18" s="11" t="s">
        <v>25</v>
      </c>
      <c r="G18" s="11"/>
      <c r="H18" s="11"/>
      <c r="I18" s="11" t="s">
        <v>25</v>
      </c>
      <c r="J18" s="11"/>
      <c r="K18" s="11" t="s">
        <v>25</v>
      </c>
      <c r="L18" s="11" t="s">
        <v>25</v>
      </c>
      <c r="M18" s="11" t="s">
        <v>25</v>
      </c>
      <c r="N18" s="11" t="s">
        <v>25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5">
      <c r="A28" s="16" t="s">
        <v>26</v>
      </c>
      <c r="B28" s="17"/>
      <c r="C28" s="17"/>
      <c r="D28" s="17"/>
      <c r="E28" s="17">
        <f>SUM(E14:E27)</f>
        <v>115</v>
      </c>
      <c r="F28" s="17">
        <f t="shared" ref="F28:K28" si="1">SUM(F14:F27)</f>
        <v>68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66.17</v>
      </c>
      <c r="N28" s="22">
        <f>AVERAGE(N15:N27)</f>
        <v>0.61666666666666659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6" t="str">
        <f>B10</f>
        <v>MASI ENEIDA YAZMIN HONORATO RODRIGUEZ</v>
      </c>
      <c r="C37" s="27"/>
      <c r="D37" s="27"/>
      <c r="E37" s="21"/>
      <c r="F37" s="21"/>
      <c r="G37" s="26" t="s">
        <v>52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" workbookViewId="0">
      <selection activeCell="N15" sqref="N15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38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28"/>
      <c r="K8" s="28"/>
      <c r="L8" s="34" t="str">
        <f>'1'!L8</f>
        <v>AGO 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tr">
        <f>'1'!A14</f>
        <v>FUNDAMENTOS DE  INTELIGENCIA DE NEGOCIOS</v>
      </c>
      <c r="B14" s="11" t="s">
        <v>51</v>
      </c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 t="s">
        <v>51</v>
      </c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 t="s">
        <v>35</v>
      </c>
      <c r="C16" s="11" t="str">
        <f>'1'!C16</f>
        <v>504A</v>
      </c>
      <c r="D16" s="11" t="str">
        <f>'1'!D16</f>
        <v>ISIC</v>
      </c>
      <c r="E16" s="11">
        <f>'1'!E16</f>
        <v>25</v>
      </c>
      <c r="F16" s="11">
        <v>22</v>
      </c>
      <c r="G16" s="11"/>
      <c r="H16" s="12"/>
      <c r="I16" s="11">
        <f t="shared" ref="I16:I18" si="0">E16-F16</f>
        <v>3</v>
      </c>
      <c r="J16" s="12"/>
      <c r="K16" s="11">
        <v>0</v>
      </c>
      <c r="L16" s="12">
        <v>0</v>
      </c>
      <c r="M16" s="11">
        <v>79.099999999999994</v>
      </c>
      <c r="N16" s="13">
        <v>0.28000000000000003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 t="s">
        <v>35</v>
      </c>
      <c r="C17" s="11" t="str">
        <f>'1'!C17</f>
        <v>504B</v>
      </c>
      <c r="D17" s="11" t="str">
        <f>'1'!D17</f>
        <v>ISIC</v>
      </c>
      <c r="E17" s="11">
        <f>'1'!E17</f>
        <v>20</v>
      </c>
      <c r="F17" s="11">
        <v>13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59.35</v>
      </c>
      <c r="N17" s="13">
        <v>0.65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 t="s">
        <v>22</v>
      </c>
      <c r="C18" s="11" t="str">
        <f>'1'!C18</f>
        <v>104A</v>
      </c>
      <c r="D18" s="11" t="str">
        <f>'1'!D18</f>
        <v>ISIC</v>
      </c>
      <c r="E18" s="11">
        <v>26</v>
      </c>
      <c r="F18" s="11">
        <v>17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>
        <v>53.65</v>
      </c>
      <c r="N18" s="13">
        <v>0.65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>
        <f>AVERAGE(E14:E17)</f>
        <v>22</v>
      </c>
      <c r="F28" s="17">
        <f t="shared" ref="F28:J28" si="1">SUM(F14:F17)</f>
        <v>35</v>
      </c>
      <c r="G28" s="17">
        <f t="shared" si="1"/>
        <v>0</v>
      </c>
      <c r="H28" s="17">
        <f t="shared" si="1"/>
        <v>0</v>
      </c>
      <c r="I28" s="17">
        <f t="shared" si="1"/>
        <v>10</v>
      </c>
      <c r="J28" s="17">
        <f t="shared" si="1"/>
        <v>0</v>
      </c>
      <c r="K28" s="17">
        <f>SUM(K14:K19)</f>
        <v>0</v>
      </c>
      <c r="L28" s="17">
        <f>SUM(L14:L19)</f>
        <v>0</v>
      </c>
      <c r="M28" s="24">
        <f>AVERAGE(M14:M19)</f>
        <v>64.033333333333331</v>
      </c>
      <c r="N28" s="23">
        <f>AVERAGE(N14:N19)</f>
        <v>0.52666666666666673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52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" workbookViewId="0">
      <selection activeCell="N21" sqref="N21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39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28"/>
      <c r="K8" s="28"/>
      <c r="L8" s="34" t="str">
        <f>'1'!L8</f>
        <v>AGO 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 t="s">
        <v>35</v>
      </c>
      <c r="C14" s="11" t="str">
        <f>'1'!C14</f>
        <v>704IN</v>
      </c>
      <c r="D14" s="11" t="str">
        <f>'1'!D14</f>
        <v>ISIC</v>
      </c>
      <c r="E14" s="11">
        <f>'1'!E14</f>
        <v>16</v>
      </c>
      <c r="F14" s="11">
        <v>13</v>
      </c>
      <c r="G14" s="11"/>
      <c r="H14" s="12"/>
      <c r="I14" s="11">
        <f t="shared" ref="I14:I20" si="0">(E14-SUM(F14:G14))-K14</f>
        <v>3</v>
      </c>
      <c r="J14" s="12"/>
      <c r="K14" s="11">
        <v>0</v>
      </c>
      <c r="L14" s="12">
        <v>0</v>
      </c>
      <c r="M14" s="11">
        <v>59.73</v>
      </c>
      <c r="N14" s="13">
        <v>0.87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 t="s">
        <v>35</v>
      </c>
      <c r="C15" s="11" t="str">
        <f>'1'!C15</f>
        <v>304A</v>
      </c>
      <c r="D15" s="11" t="str">
        <f>'1'!D15</f>
        <v>ISIC</v>
      </c>
      <c r="E15" s="11">
        <f>'1'!E15</f>
        <v>27</v>
      </c>
      <c r="F15" s="11">
        <v>20</v>
      </c>
      <c r="G15" s="11"/>
      <c r="H15" s="12"/>
      <c r="I15" s="11">
        <f t="shared" si="0"/>
        <v>7</v>
      </c>
      <c r="J15" s="12"/>
      <c r="K15" s="11">
        <v>0</v>
      </c>
      <c r="L15" s="12">
        <v>0</v>
      </c>
      <c r="M15" s="11">
        <v>66.739999999999995</v>
      </c>
      <c r="N15" s="13">
        <v>0.74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 t="s">
        <v>53</v>
      </c>
      <c r="C16" s="11" t="str">
        <f>'1'!C16</f>
        <v>504A</v>
      </c>
      <c r="D16" s="11" t="str">
        <f>'1'!D16</f>
        <v>ISIC</v>
      </c>
      <c r="E16" s="11">
        <f>'1'!E16</f>
        <v>25</v>
      </c>
      <c r="F16" s="11">
        <v>18</v>
      </c>
      <c r="G16" s="11"/>
      <c r="H16" s="12"/>
      <c r="I16" s="11">
        <f t="shared" si="0"/>
        <v>7</v>
      </c>
      <c r="J16" s="12"/>
      <c r="K16" s="11">
        <v>0</v>
      </c>
      <c r="L16" s="12">
        <v>0</v>
      </c>
      <c r="M16" s="11">
        <v>58.4</v>
      </c>
      <c r="N16" s="13">
        <v>0.72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 t="s">
        <v>53</v>
      </c>
      <c r="C17" s="11" t="str">
        <f>'1'!C17</f>
        <v>504B</v>
      </c>
      <c r="D17" s="11" t="str">
        <f>'1'!D17</f>
        <v>ISIC</v>
      </c>
      <c r="E17" s="11">
        <f>'1'!E17</f>
        <v>20</v>
      </c>
      <c r="F17" s="11">
        <v>17</v>
      </c>
      <c r="G17" s="11"/>
      <c r="H17" s="12"/>
      <c r="I17" s="11">
        <f t="shared" si="0"/>
        <v>3</v>
      </c>
      <c r="J17" s="12"/>
      <c r="K17" s="11">
        <v>0</v>
      </c>
      <c r="L17" s="12">
        <v>0</v>
      </c>
      <c r="M17" s="11">
        <v>62.55</v>
      </c>
      <c r="N17" s="13">
        <v>0.85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 t="s">
        <v>35</v>
      </c>
      <c r="C18" s="11" t="str">
        <f>'1'!C18</f>
        <v>104A</v>
      </c>
      <c r="D18" s="11" t="str">
        <f>'1'!D18</f>
        <v>ISIC</v>
      </c>
      <c r="E18" s="11">
        <v>26</v>
      </c>
      <c r="F18" s="11">
        <v>17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>
        <v>53.65</v>
      </c>
      <c r="N18" s="13">
        <v>0.65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 t="str">
        <f>'1'!A16</f>
        <v>LENGUAJES Y AUTOMATAS I</v>
      </c>
      <c r="B19" s="11" t="s">
        <v>54</v>
      </c>
      <c r="C19" s="11" t="str">
        <f>'1'!C16</f>
        <v>504A</v>
      </c>
      <c r="D19" s="11" t="str">
        <f>'1'!D18</f>
        <v>ISIC</v>
      </c>
      <c r="E19" s="11">
        <v>25</v>
      </c>
      <c r="F19" s="11">
        <v>18</v>
      </c>
      <c r="G19" s="11"/>
      <c r="H19" s="12"/>
      <c r="I19" s="11">
        <f t="shared" si="0"/>
        <v>7</v>
      </c>
      <c r="J19" s="12"/>
      <c r="K19" s="11">
        <v>0</v>
      </c>
      <c r="L19" s="12">
        <v>0</v>
      </c>
      <c r="M19" s="11">
        <v>56.36</v>
      </c>
      <c r="N19" s="13">
        <v>0.72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 t="str">
        <f>'1'!A17</f>
        <v>LENGUAJES Y AUTOMATAS I</v>
      </c>
      <c r="B20" s="11" t="s">
        <v>54</v>
      </c>
      <c r="C20" s="11" t="str">
        <f>'1'!C17</f>
        <v>504B</v>
      </c>
      <c r="D20" s="11" t="str">
        <f>'1'!D18</f>
        <v>ISIC</v>
      </c>
      <c r="E20" s="11">
        <v>20</v>
      </c>
      <c r="F20" s="11">
        <v>15</v>
      </c>
      <c r="G20" s="11"/>
      <c r="H20" s="12"/>
      <c r="I20" s="11">
        <f t="shared" si="0"/>
        <v>5</v>
      </c>
      <c r="J20" s="12"/>
      <c r="K20" s="11">
        <v>0</v>
      </c>
      <c r="L20" s="12">
        <v>0</v>
      </c>
      <c r="M20" s="11">
        <v>55.05</v>
      </c>
      <c r="N20" s="13">
        <v>0.75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52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4"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40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28"/>
      <c r="K8" s="28"/>
      <c r="L8" s="34" t="str">
        <f>'1'!L8</f>
        <v>AGO 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/>
      <c r="I14" s="11">
        <f t="shared" ref="I14:I17" si="0">(E14-SUM(F14:G14))-K14</f>
        <v>16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/>
      <c r="I15" s="11">
        <f t="shared" si="0"/>
        <v>27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25</v>
      </c>
      <c r="F16" s="11"/>
      <c r="G16" s="11"/>
      <c r="H16" s="12"/>
      <c r="I16" s="11">
        <f t="shared" si="0"/>
        <v>25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20</v>
      </c>
      <c r="F17" s="11"/>
      <c r="G17" s="11"/>
      <c r="H17" s="12"/>
      <c r="I17" s="11">
        <f t="shared" si="0"/>
        <v>20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/>
      <c r="C18" s="11" t="str">
        <f>'1'!C18</f>
        <v>104A</v>
      </c>
      <c r="D18" s="11" t="str">
        <f>'1'!D18</f>
        <v>ISIC</v>
      </c>
      <c r="E18" s="11">
        <f>'1'!E18</f>
        <v>27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52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33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28"/>
      <c r="K8" s="28"/>
      <c r="L8" s="34" t="str">
        <f>'1'!L8</f>
        <v>AGO 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16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25</v>
      </c>
      <c r="F16" s="11"/>
      <c r="G16" s="11"/>
      <c r="H16" s="12">
        <f t="shared" si="0"/>
        <v>0</v>
      </c>
      <c r="I16" s="11">
        <f t="shared" si="1"/>
        <v>25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/>
      <c r="C18" s="11" t="str">
        <f>'1'!C18</f>
        <v>104A</v>
      </c>
      <c r="D18" s="11" t="str">
        <f>'1'!D18</f>
        <v>ISIC</v>
      </c>
      <c r="E18" s="11">
        <f>'1'!E18</f>
        <v>27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115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115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52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2024-11-23T03:26:44Z</dcterms:modified>
</cp:coreProperties>
</file>