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MRF\"/>
    </mc:Choice>
  </mc:AlternateContent>
  <xr:revisionPtr revIDLastSave="0" documentId="8_{145B7289-80B8-4EB6-B680-7AD4CCB757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4" sheetId="10" r:id="rId1"/>
  </sheets>
  <definedNames>
    <definedName name="_xlnm.Print_Area" localSheetId="0">'4'!$A$1:$N$34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0" l="1"/>
  <c r="I16" i="10"/>
  <c r="L17" i="10"/>
  <c r="I15" i="10"/>
  <c r="L15" i="10"/>
  <c r="I19" i="10" l="1"/>
  <c r="L19" i="10"/>
  <c r="B34" i="10" l="1"/>
  <c r="N25" i="10"/>
  <c r="M25" i="10"/>
  <c r="K25" i="10"/>
  <c r="G25" i="10"/>
  <c r="F25" i="10"/>
  <c r="E25" i="10"/>
  <c r="L18" i="10"/>
  <c r="I18" i="10"/>
  <c r="L16" i="10"/>
  <c r="L14" i="10"/>
  <c r="I14" i="10"/>
  <c r="I25" i="10" l="1"/>
  <c r="J25" i="10" s="1"/>
  <c r="H25" i="10"/>
  <c r="L25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<sst xmlns="http://schemas.openxmlformats.org/spreadsheetml/2006/main" count="63" uniqueCount="45">
  <si>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</si>
  <si>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</si>
  <si>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</si>
  <si>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</si>
  <si>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</si>
  <si>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</si>
  <si>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</si>
  <si>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</si>
  <si>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</si>
  <si>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</si>
  <si>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</si>
  <si>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</si>
  <si>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</si>
  <si>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</si>
  <si>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</si>
  <si>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</si>
  <si>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</si>
  <si>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</si>
  <si>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</si>
  <si>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</si>
  <si>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</si>
  <si>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</si>
  <si>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</si>
  <si>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</si>
  <si>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</si>
  <si>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</si>
  <si>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</si>
  <si>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</si>
  <si>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</si>
  <si>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DEPARTAMENTO DE CIENCIAS BÁSICAS</t>
  </si>
  <si>
    <t>D.E. TONATIUH SOSME SANCHEZ</t>
  </si>
  <si>
    <t>ING. MIGUEL REYES FISCAL</t>
  </si>
  <si>
    <t>IGEM</t>
  </si>
  <si>
    <t>IIND</t>
  </si>
  <si>
    <t>CALCULO VECTORIAL</t>
  </si>
  <si>
    <t>FUNDAMENTOS DE FISICA</t>
  </si>
  <si>
    <t>ESTATICA</t>
  </si>
  <si>
    <t>301-C</t>
  </si>
  <si>
    <t>301-B</t>
  </si>
  <si>
    <t>107-C</t>
  </si>
  <si>
    <t>311-B</t>
  </si>
  <si>
    <t>IMEC</t>
  </si>
  <si>
    <t>AGOSTO-DIC 2024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</si>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</sst>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7</xdr:col>
      <xdr:colOff>115260</xdr:colOff>
      <xdr:row>30</xdr:row>
      <xdr:rowOff>69389</xdr:rowOff>
    </xdr:from>
    <xdr:to>
      <xdr:col>8</xdr:col>
      <xdr:colOff>382521</xdr:colOff>
      <xdr:row>30</xdr:row>
      <xdr:rowOff>747192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454B6AB-9795-F3C7-0F3D-CA731A4A2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5193" y="7401237"/>
          <a:ext cx="1093294" cy="677803"/>
        </a:xfrm>
        <a:prstGeom prst="rect">
          <a:avLst/>
        </a:prstGeom>
      </xdr:spPr>
    </xdr:pic>
    <xdr:clientData/>
  </xdr:twoCellAnchor>
  <xdr:twoCellAnchor editAs="oneCell">
    <xdr:from>
      <xdr:col>2</xdr:col>
      <xdr:colOff>384202</xdr:colOff>
      <xdr:row>29</xdr:row>
      <xdr:rowOff>135882</xdr:rowOff>
    </xdr:from>
    <xdr:to>
      <xdr:col>3</xdr:col>
      <xdr:colOff>899522</xdr:colOff>
      <xdr:row>30</xdr:row>
      <xdr:rowOff>781208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A75EE1F-73A7-2252-6A3D-E3D25FE246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3445009" y="7461328"/>
          <a:ext cx="905924" cy="8054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4"/>
  <sheetViews>
    <sheetView tabSelected="1" zoomScale="85" zoomScaleNormal="85" zoomScaleSheetLayoutView="100" workbookViewId="0">
      <selection activeCell="Q24" sqref="Q24"/>
    </sheetView>
  </sheetViews>
  <sheetFormatPr baseColWidth="10" defaultColWidth="11.44140625" defaultRowHeight="13.2" x14ac:dyDescent="0.25"/>
  <cols>
    <col min="1" max="1" width="38.5546875" style="1" bestFit="1" customWidth="1"/>
    <col min="2" max="2" width="7.88671875" style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0" t="s">
        <v>28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21" t="s">
        <v>2</v>
      </c>
      <c r="B6" s="21"/>
      <c r="C6" s="21"/>
      <c r="D6" s="21"/>
      <c r="E6" s="22" t="s">
        <v>29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2">
        <v>4</v>
      </c>
      <c r="C8" s="32"/>
      <c r="D8" s="14" t="s">
        <v>4</v>
      </c>
      <c r="E8" s="5">
        <v>4</v>
      </c>
      <c r="G8" s="4" t="s">
        <v>5</v>
      </c>
      <c r="H8" s="5">
        <v>3</v>
      </c>
      <c r="I8" s="31" t="s">
        <v>6</v>
      </c>
      <c r="J8" s="31"/>
      <c r="K8" s="31"/>
      <c r="L8" s="32" t="s">
        <v>42</v>
      </c>
      <c r="M8" s="32"/>
      <c r="N8" s="32"/>
    </row>
    <row r="10" spans="1:14" x14ac:dyDescent="0.25">
      <c r="A10" s="4" t="s">
        <v>7</v>
      </c>
      <c r="B10" s="32" t="s">
        <v>31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3" t="s">
        <v>8</v>
      </c>
      <c r="B12" s="29" t="s">
        <v>9</v>
      </c>
      <c r="C12" s="29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x14ac:dyDescent="0.25">
      <c r="A13" s="34"/>
      <c r="B13" s="30"/>
      <c r="C13" s="30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ht="26.4" x14ac:dyDescent="0.25">
      <c r="A14" s="8" t="s">
        <v>34</v>
      </c>
      <c r="B14" s="9" t="s">
        <v>43</v>
      </c>
      <c r="C14" s="9" t="s">
        <v>37</v>
      </c>
      <c r="D14" s="9" t="s">
        <v>33</v>
      </c>
      <c r="E14" s="9">
        <v>14</v>
      </c>
      <c r="F14" s="9">
        <v>14</v>
      </c>
      <c r="G14" s="9"/>
      <c r="H14" s="10"/>
      <c r="I14" s="9">
        <f t="shared" ref="I14:I25" si="0">(E14-SUM(F14:G14))-K14</f>
        <v>0</v>
      </c>
      <c r="J14" s="10"/>
      <c r="K14" s="9">
        <v>0</v>
      </c>
      <c r="L14" s="10">
        <f t="shared" ref="L14:L25" si="1">K14/E14</f>
        <v>0</v>
      </c>
      <c r="M14" s="9">
        <v>77</v>
      </c>
      <c r="N14" s="15">
        <v>0.28999999999999998</v>
      </c>
    </row>
    <row r="15" spans="1:14" s="11" customFormat="1" ht="24" customHeight="1" x14ac:dyDescent="0.25">
      <c r="A15" s="8" t="s">
        <v>34</v>
      </c>
      <c r="B15" s="9" t="s">
        <v>44</v>
      </c>
      <c r="C15" s="9" t="s">
        <v>37</v>
      </c>
      <c r="D15" s="9" t="s">
        <v>33</v>
      </c>
      <c r="E15" s="9">
        <v>14</v>
      </c>
      <c r="F15" s="9">
        <v>14</v>
      </c>
      <c r="G15" s="9"/>
      <c r="H15" s="10"/>
      <c r="I15" s="9">
        <f t="shared" si="0"/>
        <v>0</v>
      </c>
      <c r="J15" s="10"/>
      <c r="K15" s="9">
        <v>0</v>
      </c>
      <c r="L15" s="10">
        <f t="shared" ref="L15" si="2">K15/E15</f>
        <v>0</v>
      </c>
      <c r="M15" s="9">
        <v>79</v>
      </c>
      <c r="N15" s="15">
        <v>0.42</v>
      </c>
    </row>
    <row r="16" spans="1:14" s="11" customFormat="1" ht="26.4" x14ac:dyDescent="0.25">
      <c r="A16" s="8" t="s">
        <v>34</v>
      </c>
      <c r="B16" s="9" t="s">
        <v>43</v>
      </c>
      <c r="C16" s="9" t="s">
        <v>38</v>
      </c>
      <c r="D16" s="9" t="s">
        <v>33</v>
      </c>
      <c r="E16" s="9">
        <v>15</v>
      </c>
      <c r="F16" s="9">
        <v>14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83</v>
      </c>
      <c r="N16" s="15">
        <v>0.3</v>
      </c>
    </row>
    <row r="17" spans="1:14" s="11" customFormat="1" ht="24.45" customHeight="1" x14ac:dyDescent="0.25">
      <c r="A17" s="8" t="s">
        <v>34</v>
      </c>
      <c r="B17" s="9" t="s">
        <v>44</v>
      </c>
      <c r="C17" s="9" t="s">
        <v>38</v>
      </c>
      <c r="D17" s="9" t="s">
        <v>33</v>
      </c>
      <c r="E17" s="9">
        <v>15</v>
      </c>
      <c r="F17" s="9">
        <v>14</v>
      </c>
      <c r="G17" s="9"/>
      <c r="H17" s="10"/>
      <c r="I17" s="9">
        <v>1</v>
      </c>
      <c r="J17" s="10"/>
      <c r="K17" s="9">
        <v>0</v>
      </c>
      <c r="L17" s="10">
        <f t="shared" ref="L17" si="3">K17/E17</f>
        <v>0</v>
      </c>
      <c r="M17" s="9">
        <v>82</v>
      </c>
      <c r="N17" s="15">
        <v>0.3</v>
      </c>
    </row>
    <row r="18" spans="1:14" s="11" customFormat="1" ht="26.4" x14ac:dyDescent="0.25">
      <c r="A18" s="8" t="s">
        <v>35</v>
      </c>
      <c r="B18" s="9" t="s">
        <v>43</v>
      </c>
      <c r="C18" s="9" t="s">
        <v>39</v>
      </c>
      <c r="D18" s="9" t="s">
        <v>32</v>
      </c>
      <c r="E18" s="9">
        <v>18</v>
      </c>
      <c r="F18" s="9">
        <v>18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92</v>
      </c>
      <c r="N18" s="15">
        <v>0.45</v>
      </c>
    </row>
    <row r="19" spans="1:14" s="11" customFormat="1" ht="26.4" x14ac:dyDescent="0.25">
      <c r="A19" s="8" t="s">
        <v>36</v>
      </c>
      <c r="B19" s="9" t="s">
        <v>43</v>
      </c>
      <c r="C19" s="9" t="s">
        <v>40</v>
      </c>
      <c r="D19" s="9" t="s">
        <v>41</v>
      </c>
      <c r="E19" s="9">
        <v>17</v>
      </c>
      <c r="F19" s="9">
        <v>16</v>
      </c>
      <c r="G19" s="9"/>
      <c r="H19" s="10"/>
      <c r="I19" s="9">
        <f t="shared" ref="I19" si="4">(E19-SUM(F19:G19))-K19</f>
        <v>1</v>
      </c>
      <c r="J19" s="10"/>
      <c r="K19" s="9">
        <v>0</v>
      </c>
      <c r="L19" s="10">
        <f t="shared" ref="L19" si="5">K19/E19</f>
        <v>0</v>
      </c>
      <c r="M19" s="9">
        <v>86</v>
      </c>
      <c r="N19" s="15">
        <v>0.38</v>
      </c>
    </row>
    <row r="20" spans="1:14" s="11" customFormat="1" ht="24.45" customHeight="1" x14ac:dyDescent="0.25">
      <c r="A20" s="8" t="s">
        <v>36</v>
      </c>
      <c r="B20" s="9" t="s">
        <v>44</v>
      </c>
      <c r="C20" s="9" t="s">
        <v>40</v>
      </c>
      <c r="D20" s="9" t="s">
        <v>41</v>
      </c>
      <c r="E20" s="9">
        <v>17</v>
      </c>
      <c r="F20" s="9">
        <v>16</v>
      </c>
      <c r="G20" s="9"/>
      <c r="H20" s="10"/>
      <c r="I20" s="9">
        <v>1</v>
      </c>
      <c r="J20" s="10"/>
      <c r="K20" s="9">
        <v>0</v>
      </c>
      <c r="L20" s="10">
        <f t="shared" ref="L20" si="6">K20/E20</f>
        <v>0</v>
      </c>
      <c r="M20" s="9">
        <v>85</v>
      </c>
      <c r="N20" s="15">
        <v>0.75</v>
      </c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110</v>
      </c>
      <c r="F25" s="17">
        <f>SUM(F14:F24)</f>
        <v>106</v>
      </c>
      <c r="G25" s="17">
        <f>SUM(G14:G24)</f>
        <v>0</v>
      </c>
      <c r="H25" s="18">
        <f>SUM(F25:G25)/E25</f>
        <v>0.96363636363636362</v>
      </c>
      <c r="I25" s="17">
        <f t="shared" si="0"/>
        <v>4</v>
      </c>
      <c r="J25" s="18">
        <f t="shared" ref="J14:J25" si="7">I25/E25</f>
        <v>3.6363636363636362E-2</v>
      </c>
      <c r="K25" s="17">
        <f>SUM(K14:K24)</f>
        <v>0</v>
      </c>
      <c r="L25" s="18">
        <f t="shared" si="1"/>
        <v>0</v>
      </c>
      <c r="M25" s="17">
        <f>AVERAGE(M14:M24)</f>
        <v>83.428571428571431</v>
      </c>
      <c r="N25" s="19">
        <f>AVERAGE(N14:N24)</f>
        <v>0.41285714285714287</v>
      </c>
    </row>
    <row r="27" spans="1:14" ht="120" customHeight="1" x14ac:dyDescent="0.25">
      <c r="A27" s="28" t="s">
        <v>25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</row>
    <row r="29" spans="1:14" x14ac:dyDescent="0.25">
      <c r="A29" s="12"/>
    </row>
    <row r="30" spans="1:14" x14ac:dyDescent="0.25">
      <c r="B30" s="35" t="s">
        <v>26</v>
      </c>
      <c r="C30" s="35"/>
      <c r="D30" s="35"/>
      <c r="G30" s="20" t="s">
        <v>27</v>
      </c>
      <c r="H30" s="20"/>
      <c r="I30" s="20"/>
      <c r="J30" s="20"/>
    </row>
    <row r="31" spans="1:14" ht="62.25" customHeight="1" x14ac:dyDescent="0.25">
      <c r="B31" s="36"/>
      <c r="C31" s="36"/>
      <c r="D31" s="36"/>
      <c r="G31" s="32"/>
      <c r="H31" s="32"/>
      <c r="I31" s="32"/>
      <c r="J31" s="32"/>
    </row>
    <row r="32" spans="1:14" hidden="1" x14ac:dyDescent="0.25">
      <c r="A32" s="37" t="e">
        <v>#REF!</v>
      </c>
      <c r="B32" s="37"/>
      <c r="C32" s="6"/>
      <c r="E32" s="37"/>
      <c r="F32" s="37"/>
      <c r="G32" s="37"/>
      <c r="H32" s="37"/>
    </row>
    <row r="33" spans="2:10" hidden="1" x14ac:dyDescent="0.25"/>
    <row r="34" spans="2:10" ht="45" customHeight="1" x14ac:dyDescent="0.25">
      <c r="B34" s="38" t="str">
        <f>B10</f>
        <v>ING. MIGUEL REYES FISCAL</v>
      </c>
      <c r="C34" s="38"/>
      <c r="D34" s="38"/>
      <c r="E34" s="13"/>
      <c r="F34" s="13"/>
      <c r="G34" s="38" t="s">
        <v>30</v>
      </c>
      <c r="H34" s="38"/>
      <c r="I34" s="38"/>
      <c r="J34" s="38"/>
    </row>
  </sheetData>
  <mergeCells count="31">
    <mergeCell ref="A32:B32"/>
    <mergeCell ref="E32:H32"/>
    <mergeCell ref="B34:D34"/>
    <mergeCell ref="G34:J34"/>
    <mergeCell ref="K12:K13"/>
    <mergeCell ref="L12:L13"/>
    <mergeCell ref="B30:D30"/>
    <mergeCell ref="G30:J30"/>
    <mergeCell ref="B31:D31"/>
    <mergeCell ref="G31:J31"/>
    <mergeCell ref="M12:M13"/>
    <mergeCell ref="N12:N13"/>
    <mergeCell ref="A27:N27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cp:lastPrinted>2024-01-15T16:08:21Z</cp:lastPrinted>
  <dcterms:created xsi:type="dcterms:W3CDTF">2021-11-22T14:45:25Z</dcterms:created>
  <dcterms:modified xsi:type="dcterms:W3CDTF">2024-12-14T01:18:20Z</dcterms:modified>
  <cp:category/>
  <cp:contentStatus/>
</cp:coreProperties>
</file>