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13_ncr:1_{0BDA33E6-9FD0-4B62-BBF4-6FDE9C85990F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0" l="1"/>
  <c r="I17" i="10"/>
  <c r="J17" i="10" s="1"/>
  <c r="L17" i="10"/>
  <c r="H16" i="10" l="1"/>
  <c r="H15" i="10"/>
  <c r="H14" i="10"/>
  <c r="B37" i="10"/>
  <c r="N28" i="10"/>
  <c r="M28" i="10"/>
  <c r="K28" i="10"/>
  <c r="G28" i="10"/>
  <c r="F28" i="10"/>
  <c r="E28" i="10"/>
  <c r="L16" i="10"/>
  <c r="I16" i="10"/>
  <c r="J16" i="10" s="1"/>
  <c r="L15" i="10"/>
  <c r="I15" i="10"/>
  <c r="J15" i="10" s="1"/>
  <c r="L14" i="10"/>
  <c r="I14" i="10"/>
  <c r="J14" i="10" s="1"/>
  <c r="I28" i="10" l="1"/>
  <c r="J28" i="10" s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<sst xmlns="http://schemas.openxmlformats.org/spreadsheetml/2006/main" count="53" uniqueCount="46">
  <si>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</si>
  <si>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</si>
  <si>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</si>
  <si>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</si>
  <si>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</si>
  <si>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</si>
  <si>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</si>
  <si>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</si>
  <si>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</si>
  <si>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</si>
  <si>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</si>
  <si>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</si>
  <si>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</si>
  <si>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</si>
  <si>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</si>
  <si>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</si>
  <si>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</si>
  <si>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</si>
  <si>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</si>
  <si>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</si>
  <si>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</si>
  <si>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</si>
  <si>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</si>
  <si>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</si>
  <si>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</si>
  <si>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</si>
  <si>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</si>
  <si>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</si>
  <si>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</si>
  <si>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</si>
  <si>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</si>
  <si>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</si>
  <si>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ING. MIGUEL REYES FISCAL</t>
  </si>
  <si>
    <t>IGEM</t>
  </si>
  <si>
    <t>IIND</t>
  </si>
  <si>
    <t>FINAL</t>
  </si>
  <si>
    <t>T</t>
  </si>
  <si>
    <t>CALCULO VECTORIAL</t>
  </si>
  <si>
    <t>301B</t>
  </si>
  <si>
    <t>301C</t>
  </si>
  <si>
    <t>FUNDAMENTOS DE FISICA</t>
  </si>
  <si>
    <t>107C</t>
  </si>
  <si>
    <t>ESTATICA</t>
  </si>
  <si>
    <t>311B</t>
  </si>
  <si>
    <t>AGO-DIC 2024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</si>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</sst>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899522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E23" sqref="E23"/>
    </sheetView>
  </sheetViews>
  <sheetFormatPr baseColWidth="10" defaultColWidth="11.4609375" defaultRowHeight="12.45" x14ac:dyDescent="0.3"/>
  <cols>
    <col min="1" max="1" width="38.53515625" style="1" bestFit="1" customWidth="1"/>
    <col min="2" max="2" width="7.84375" style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36" t="s">
        <v>2</v>
      </c>
      <c r="B6" s="36"/>
      <c r="C6" s="36"/>
      <c r="D6" s="36"/>
      <c r="E6" s="37" t="s">
        <v>29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7" t="s">
        <v>35</v>
      </c>
      <c r="C8" s="27"/>
      <c r="D8" s="14" t="s">
        <v>4</v>
      </c>
      <c r="E8" s="5">
        <v>4</v>
      </c>
      <c r="G8" s="4" t="s">
        <v>5</v>
      </c>
      <c r="H8" s="5">
        <v>3</v>
      </c>
      <c r="I8" s="33" t="s">
        <v>6</v>
      </c>
      <c r="J8" s="33"/>
      <c r="K8" s="33"/>
      <c r="L8" s="27" t="s">
        <v>44</v>
      </c>
      <c r="M8" s="27"/>
      <c r="N8" s="27"/>
    </row>
    <row r="10" spans="1:14" x14ac:dyDescent="0.3">
      <c r="A10" s="4" t="s">
        <v>7</v>
      </c>
      <c r="B10" s="27" t="s">
        <v>32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3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x14ac:dyDescent="0.3">
      <c r="A14" s="8" t="s">
        <v>37</v>
      </c>
      <c r="B14" s="9" t="s">
        <v>36</v>
      </c>
      <c r="C14" s="9" t="s">
        <v>39</v>
      </c>
      <c r="D14" s="9" t="s">
        <v>34</v>
      </c>
      <c r="E14" s="9">
        <v>14</v>
      </c>
      <c r="F14" s="9">
        <v>13</v>
      </c>
      <c r="G14" s="9">
        <v>1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76</v>
      </c>
      <c r="N14" s="15">
        <v>0.56999999999999995</v>
      </c>
    </row>
    <row r="15" spans="1:14" s="11" customFormat="1" x14ac:dyDescent="0.3">
      <c r="A15" s="8" t="s">
        <v>37</v>
      </c>
      <c r="B15" s="9" t="s">
        <v>36</v>
      </c>
      <c r="C15" s="9" t="s">
        <v>38</v>
      </c>
      <c r="D15" s="9" t="s">
        <v>34</v>
      </c>
      <c r="E15" s="9">
        <v>15</v>
      </c>
      <c r="F15" s="9">
        <v>13</v>
      </c>
      <c r="G15" s="9">
        <v>1</v>
      </c>
      <c r="H15" s="10">
        <f>(F15+G15)/E15</f>
        <v>0.93333333333333335</v>
      </c>
      <c r="I15" s="9">
        <f t="shared" si="0"/>
        <v>1</v>
      </c>
      <c r="J15" s="10">
        <f t="shared" si="1"/>
        <v>6.6666666666666666E-2</v>
      </c>
      <c r="K15" s="9">
        <v>0</v>
      </c>
      <c r="L15" s="10">
        <f t="shared" si="2"/>
        <v>0</v>
      </c>
      <c r="M15" s="9">
        <v>78</v>
      </c>
      <c r="N15" s="15">
        <v>0.64</v>
      </c>
    </row>
    <row r="16" spans="1:14" s="11" customFormat="1" x14ac:dyDescent="0.3">
      <c r="A16" s="8" t="s">
        <v>40</v>
      </c>
      <c r="B16" s="9" t="s">
        <v>36</v>
      </c>
      <c r="C16" s="9" t="s">
        <v>41</v>
      </c>
      <c r="D16" s="9" t="s">
        <v>33</v>
      </c>
      <c r="E16" s="9">
        <v>18</v>
      </c>
      <c r="F16" s="9">
        <v>18</v>
      </c>
      <c r="G16" s="9">
        <v>0</v>
      </c>
      <c r="H16" s="10">
        <f>(F16+G16)/E16</f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91</v>
      </c>
      <c r="N16" s="15">
        <v>0.83</v>
      </c>
    </row>
    <row r="17" spans="1:18" s="11" customFormat="1" x14ac:dyDescent="0.3">
      <c r="A17" s="8" t="s">
        <v>42</v>
      </c>
      <c r="B17" s="9" t="s">
        <v>36</v>
      </c>
      <c r="C17" s="9" t="s">
        <v>43</v>
      </c>
      <c r="D17" s="9" t="s">
        <v>45</v>
      </c>
      <c r="E17" s="9">
        <v>17</v>
      </c>
      <c r="F17" s="9">
        <v>14</v>
      </c>
      <c r="G17" s="9">
        <v>3</v>
      </c>
      <c r="H17" s="10">
        <f>(F17+G17)/E17</f>
        <v>1</v>
      </c>
      <c r="I17" s="9">
        <f t="shared" ref="I17" si="3">(E17-SUM(F17:G17))-K17</f>
        <v>0</v>
      </c>
      <c r="J17" s="10">
        <f t="shared" ref="J17" si="4">I17/E17</f>
        <v>0</v>
      </c>
      <c r="K17" s="9">
        <v>0</v>
      </c>
      <c r="L17" s="10">
        <f t="shared" ref="L17" si="5">K17/E17</f>
        <v>0</v>
      </c>
      <c r="M17" s="9">
        <v>82</v>
      </c>
      <c r="N17" s="15">
        <v>0.71</v>
      </c>
    </row>
    <row r="18" spans="1:18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30</v>
      </c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3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64</v>
      </c>
      <c r="F28" s="17">
        <f>SUM(F14:F27)</f>
        <v>58</v>
      </c>
      <c r="G28" s="17">
        <f>SUM(G14:G27)</f>
        <v>5</v>
      </c>
      <c r="H28" s="18">
        <f>SUM(F28:G28)/E28</f>
        <v>0.984375</v>
      </c>
      <c r="I28" s="17">
        <f t="shared" si="0"/>
        <v>1</v>
      </c>
      <c r="J28" s="18">
        <f t="shared" si="1"/>
        <v>1.5625E-2</v>
      </c>
      <c r="K28" s="17">
        <f>SUM(K14:K27)</f>
        <v>0</v>
      </c>
      <c r="L28" s="18">
        <f t="shared" si="2"/>
        <v>0</v>
      </c>
      <c r="M28" s="17">
        <f>AVERAGE(M14:M27)</f>
        <v>81.75</v>
      </c>
      <c r="N28" s="19">
        <f>AVERAGE(N14:N27)</f>
        <v>0.6875</v>
      </c>
    </row>
    <row r="30" spans="1:18" ht="120" customHeight="1" x14ac:dyDescent="0.3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3">
      <c r="A32" s="12"/>
    </row>
    <row r="33" spans="1:10" x14ac:dyDescent="0.3">
      <c r="B33" s="24" t="s">
        <v>26</v>
      </c>
      <c r="C33" s="24"/>
      <c r="D33" s="24"/>
      <c r="G33" s="25" t="s">
        <v>27</v>
      </c>
      <c r="H33" s="25"/>
      <c r="I33" s="25"/>
      <c r="J33" s="25"/>
    </row>
    <row r="34" spans="1:10" ht="62.25" customHeight="1" x14ac:dyDescent="0.3">
      <c r="B34" s="26"/>
      <c r="C34" s="26"/>
      <c r="D34" s="26"/>
      <c r="G34" s="27"/>
      <c r="H34" s="27"/>
      <c r="I34" s="27"/>
      <c r="J34" s="27"/>
    </row>
    <row r="35" spans="1:10" hidden="1" x14ac:dyDescent="0.3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3"/>
    <row r="37" spans="1:10" ht="45" customHeight="1" x14ac:dyDescent="0.3">
      <c r="B37" s="21" t="str">
        <f>B10</f>
        <v>ING. MIGUEL REYES FISCAL</v>
      </c>
      <c r="C37" s="21"/>
      <c r="D37" s="21"/>
      <c r="E37" s="13"/>
      <c r="F37" s="13"/>
      <c r="G37" s="21" t="s">
        <v>31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cp:lastPrinted>2024-01-15T16:08:21Z</cp:lastPrinted>
  <dcterms:created xsi:type="dcterms:W3CDTF">2021-11-22T14:45:25Z</dcterms:created>
  <dcterms:modified xsi:type="dcterms:W3CDTF">2025-01-13T16:39:16Z</dcterms:modified>
  <cp:category/>
  <cp:contentStatus/>
</cp:coreProperties>
</file>