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'2'!$A$1:$N$35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D15" i="22"/>
  <c r="L15" i="22"/>
  <c r="A16" i="22"/>
  <c r="C16" i="22"/>
  <c r="D16" i="22"/>
  <c r="E16" i="22"/>
  <c r="L16" i="22" s="1"/>
  <c r="A17" i="22"/>
  <c r="D17" i="22"/>
  <c r="I17" i="22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C14" i="22"/>
  <c r="D14" i="22"/>
  <c r="E14" i="22"/>
  <c r="A14" i="22"/>
  <c r="B10" i="22"/>
  <c r="B35" i="22" s="1"/>
  <c r="L8" i="22"/>
  <c r="H8" i="22"/>
  <c r="E8" i="22"/>
  <c r="N26" i="22"/>
  <c r="M26" i="22"/>
  <c r="K26" i="22"/>
  <c r="G26" i="22"/>
  <c r="F26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L16" i="10"/>
  <c r="I16" i="10"/>
  <c r="J16" i="10" s="1"/>
  <c r="H16" i="10"/>
  <c r="L15" i="10"/>
  <c r="I15" i="10"/>
  <c r="L14" i="10"/>
  <c r="I14" i="10"/>
  <c r="J14" i="10" s="1"/>
  <c r="H14" i="10"/>
  <c r="I16" i="22" l="1"/>
  <c r="J16" i="22" s="1"/>
  <c r="L17" i="22"/>
  <c r="H15" i="22"/>
  <c r="H16" i="22"/>
  <c r="H17" i="22"/>
  <c r="I14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E27" i="23"/>
  <c r="H18" i="22"/>
  <c r="I18" i="22"/>
  <c r="J18" i="22" s="1"/>
  <c r="L14" i="22"/>
  <c r="E26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<sst xmlns="http://schemas.openxmlformats.org/spreadsheetml/2006/main" count="179" uniqueCount="43">
  <si>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</si>
  <si>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</si>
  <si>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</si>
  <si>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</si>
  <si>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</si>
  <si>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</si>
  <si>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</si>
  <si>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</si>
  <si>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</si>
  <si>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</si>
  <si>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</si>
  <si>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</si>
  <si>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</si>
  <si>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</si>
  <si>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</si>
  <si>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</si>
  <si>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</si>
  <si>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</si>
  <si>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</si>
  <si>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</si>
  <si>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</si>
  <si>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</si>
  <si>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</si>
  <si>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</si>
  <si>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</si>
  <si>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</si>
  <si>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</si>
  <si>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</si>
  <si>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</si>
  <si>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</si>
  <si>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</si>
  <si>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</si>
  <si>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</si>
  <si>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</si>
  <si>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</si>
  <si>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AGOSTO-DICIEMBRE 2024</t>
  </si>
  <si>
    <t>PROCESOS ESTRUCTURALES</t>
  </si>
  <si>
    <t>505-A</t>
  </si>
  <si>
    <t>505-B</t>
  </si>
  <si>
    <t>TALLER DE INVESTIGACIÓN II</t>
  </si>
  <si>
    <t>705-B</t>
  </si>
  <si>
    <t>705-C</t>
  </si>
  <si>
    <t>DISEÑO DE PRODUCTOS DE SERVICIO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</si>
</sst>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3" zoomScale="85" zoomScaleNormal="85" zoomScaleSheetLayoutView="100" workbookViewId="0">
      <selection activeCell="F23" sqref="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>
        <v>1</v>
      </c>
      <c r="C14" s="9" t="s">
        <v>37</v>
      </c>
      <c r="D14" s="9" t="s">
        <v>33</v>
      </c>
      <c r="E14" s="9">
        <v>23</v>
      </c>
      <c r="F14" s="9">
        <v>23</v>
      </c>
      <c r="G14" s="9"/>
      <c r="H14" s="10">
        <f t="shared" ref="H14:H18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99</v>
      </c>
      <c r="N14" s="15">
        <v>0.75</v>
      </c>
    </row>
    <row r="15" spans="1:14" s="11" customFormat="1" ht="26.4" x14ac:dyDescent="0.25">
      <c r="A15" s="8" t="s">
        <v>36</v>
      </c>
      <c r="B15" s="9">
        <v>1</v>
      </c>
      <c r="C15" s="9" t="s">
        <v>38</v>
      </c>
      <c r="D15" s="9" t="s">
        <v>33</v>
      </c>
      <c r="E15" s="9">
        <v>31</v>
      </c>
      <c r="F15" s="9">
        <v>31</v>
      </c>
      <c r="G15" s="9"/>
      <c r="H15" s="10">
        <v>1</v>
      </c>
      <c r="I15" s="9">
        <f t="shared" si="1"/>
        <v>0</v>
      </c>
      <c r="J15" s="10">
        <v>0</v>
      </c>
      <c r="K15" s="9"/>
      <c r="L15" s="10">
        <f t="shared" si="3"/>
        <v>0</v>
      </c>
      <c r="M15" s="9">
        <v>93</v>
      </c>
      <c r="N15" s="15">
        <v>0.61</v>
      </c>
    </row>
    <row r="16" spans="1:14" s="11" customFormat="1" ht="26.4" x14ac:dyDescent="0.25">
      <c r="A16" s="8" t="s">
        <v>39</v>
      </c>
      <c r="B16" s="9">
        <v>1</v>
      </c>
      <c r="C16" s="9" t="s">
        <v>40</v>
      </c>
      <c r="D16" s="9" t="s">
        <v>33</v>
      </c>
      <c r="E16" s="9"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8" t="s">
        <v>39</v>
      </c>
      <c r="B17" s="9">
        <v>1</v>
      </c>
      <c r="C17" s="9" t="s">
        <v>41</v>
      </c>
      <c r="D17" s="9" t="s">
        <v>33</v>
      </c>
      <c r="E17" s="9">
        <v>17</v>
      </c>
      <c r="F17" s="9">
        <v>16</v>
      </c>
      <c r="G17" s="9"/>
      <c r="H17" s="10">
        <v>0.94</v>
      </c>
      <c r="I17" s="9">
        <f t="shared" si="1"/>
        <v>1</v>
      </c>
      <c r="J17" s="10">
        <v>0.06</v>
      </c>
      <c r="K17" s="9"/>
      <c r="L17" s="10">
        <f t="shared" si="3"/>
        <v>0</v>
      </c>
      <c r="M17" s="9">
        <v>83</v>
      </c>
      <c r="N17" s="15">
        <v>0.59</v>
      </c>
    </row>
    <row r="18" spans="1:14" s="11" customFormat="1" ht="26.4" x14ac:dyDescent="0.25">
      <c r="A18" s="8" t="s">
        <v>42</v>
      </c>
      <c r="B18" s="9">
        <v>1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0.28999999999999998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97</v>
      </c>
      <c r="G27" s="17">
        <f>SUM(G14:G26)</f>
        <v>0</v>
      </c>
      <c r="H27" s="18">
        <f>SUM(F27:G27)/E27</f>
        <v>0.98979591836734693</v>
      </c>
      <c r="I27" s="17">
        <f t="shared" si="1"/>
        <v>1</v>
      </c>
      <c r="J27" s="18">
        <f t="shared" si="2"/>
        <v>1.020408163265306E-2</v>
      </c>
      <c r="K27" s="17">
        <f>SUM(K14:K26)</f>
        <v>0</v>
      </c>
      <c r="L27" s="18">
        <f t="shared" si="3"/>
        <v>0</v>
      </c>
      <c r="M27" s="17">
        <f>AVERAGE(M14:M26)</f>
        <v>91.2</v>
      </c>
      <c r="N27" s="19">
        <f>AVERAGE(N14:N26)</f>
        <v>0.60199999999999998</v>
      </c>
    </row>
    <row r="29" spans="1:14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MCA. MARÍA DEL CARMEN DAVID MIROS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3" zoomScale="85" zoomScaleNormal="85" zoomScaleSheetLayoutView="100" workbookViewId="0">
      <selection activeCell="C18" sqref="C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>
        <v>2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23</v>
      </c>
      <c r="G14" s="9"/>
      <c r="H14" s="10">
        <v>0.86</v>
      </c>
      <c r="I14" s="9">
        <f t="shared" ref="I14:I26" si="0">(E14-SUM(F14:G14))-K14</f>
        <v>0</v>
      </c>
      <c r="J14" s="10">
        <v>0.14000000000000001</v>
      </c>
      <c r="K14" s="9"/>
      <c r="L14" s="10">
        <f t="shared" ref="L14:L26" si="1">K14/E14</f>
        <v>0</v>
      </c>
      <c r="M14" s="9">
        <v>80</v>
      </c>
      <c r="N14" s="15">
        <v>0.78</v>
      </c>
    </row>
    <row r="15" spans="1:14" s="11" customFormat="1" ht="26.4" x14ac:dyDescent="0.25">
      <c r="A15" s="9" t="s">
        <v>36</v>
      </c>
      <c r="B15" s="9">
        <v>3</v>
      </c>
      <c r="C15" s="9" t="s">
        <v>38</v>
      </c>
      <c r="D15" s="9" t="str">
        <f>'1'!D15</f>
        <v>L.A</v>
      </c>
      <c r="E15" s="9">
        <v>31</v>
      </c>
      <c r="F15" s="9">
        <v>31</v>
      </c>
      <c r="G15" s="9"/>
      <c r="H15" s="10">
        <f t="shared" ref="H15:H18" si="2">F15/E15</f>
        <v>1</v>
      </c>
      <c r="I15" s="9">
        <f t="shared" si="0"/>
        <v>0</v>
      </c>
      <c r="J15" s="10">
        <f t="shared" ref="J15:J26" si="3">I15/E15</f>
        <v>0</v>
      </c>
      <c r="K15" s="9"/>
      <c r="L15" s="10">
        <f t="shared" si="1"/>
        <v>0</v>
      </c>
      <c r="M15" s="9">
        <v>71</v>
      </c>
      <c r="N15" s="15">
        <v>0.75</v>
      </c>
    </row>
    <row r="16" spans="1:14" s="11" customFormat="1" ht="26.4" x14ac:dyDescent="0.25">
      <c r="A16" s="9" t="str">
        <f>'1'!A16</f>
        <v>TALLER DE INVESTIGACIÓN II</v>
      </c>
      <c r="B16" s="9">
        <v>3</v>
      </c>
      <c r="C16" s="9" t="str">
        <f>'1'!C16</f>
        <v>705-B</v>
      </c>
      <c r="D16" s="9" t="str">
        <f>'1'!D16</f>
        <v>L.A</v>
      </c>
      <c r="E16" s="9">
        <f>'1'!E16</f>
        <v>13</v>
      </c>
      <c r="F16" s="9">
        <v>13</v>
      </c>
      <c r="G16" s="9"/>
      <c r="H16" s="10">
        <f t="shared" si="2"/>
        <v>1</v>
      </c>
      <c r="I16" s="9">
        <f t="shared" si="0"/>
        <v>0</v>
      </c>
      <c r="J16" s="10">
        <f t="shared" si="3"/>
        <v>0</v>
      </c>
      <c r="K16" s="9"/>
      <c r="L16" s="10">
        <f t="shared" si="1"/>
        <v>0</v>
      </c>
      <c r="M16" s="9">
        <v>93</v>
      </c>
      <c r="N16" s="15">
        <v>0.53</v>
      </c>
    </row>
    <row r="17" spans="1:14" s="11" customFormat="1" ht="26.4" x14ac:dyDescent="0.25">
      <c r="A17" s="9" t="str">
        <f>'1'!A17</f>
        <v>TALLER DE INVESTIGACIÓN II</v>
      </c>
      <c r="B17" s="9">
        <v>4</v>
      </c>
      <c r="C17" s="9" t="s">
        <v>41</v>
      </c>
      <c r="D17" s="9" t="str">
        <f>'1'!D17</f>
        <v>L.A</v>
      </c>
      <c r="E17" s="9">
        <v>17</v>
      </c>
      <c r="F17" s="9">
        <v>17</v>
      </c>
      <c r="G17" s="9"/>
      <c r="H17" s="10">
        <f t="shared" si="2"/>
        <v>1</v>
      </c>
      <c r="I17" s="9">
        <f t="shared" si="0"/>
        <v>0</v>
      </c>
      <c r="J17" s="10">
        <f t="shared" si="3"/>
        <v>0</v>
      </c>
      <c r="K17" s="9"/>
      <c r="L17" s="10">
        <f t="shared" si="1"/>
        <v>0</v>
      </c>
      <c r="M17" s="9">
        <v>83</v>
      </c>
      <c r="N17" s="15">
        <v>0.66</v>
      </c>
    </row>
    <row r="18" spans="1:14" s="11" customFormat="1" ht="26.4" x14ac:dyDescent="0.25">
      <c r="A18" s="9" t="str">
        <f>'1'!A18</f>
        <v>DISEÑO DE PRODUCTOS DE SERVICIO TURÍSTICOS</v>
      </c>
      <c r="B18" s="9">
        <v>3</v>
      </c>
      <c r="C18" s="9" t="str">
        <f>'1'!C18</f>
        <v>705-B</v>
      </c>
      <c r="D18" s="9" t="str">
        <f>'1'!D18</f>
        <v>L.A</v>
      </c>
      <c r="E18" s="9">
        <f>'1'!E18</f>
        <v>14</v>
      </c>
      <c r="F18" s="9">
        <v>14</v>
      </c>
      <c r="G18" s="9"/>
      <c r="H18" s="10">
        <f t="shared" si="2"/>
        <v>1</v>
      </c>
      <c r="I18" s="9">
        <f t="shared" si="0"/>
        <v>0</v>
      </c>
      <c r="J18" s="10">
        <f t="shared" si="3"/>
        <v>0</v>
      </c>
      <c r="K18" s="9"/>
      <c r="L18" s="10">
        <f t="shared" si="1"/>
        <v>0</v>
      </c>
      <c r="M18" s="9">
        <v>97</v>
      </c>
      <c r="N18" s="15">
        <v>0.67</v>
      </c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98</v>
      </c>
      <c r="F26" s="17">
        <f>SUM(F14:F25)</f>
        <v>98</v>
      </c>
      <c r="G26" s="17">
        <f>SUM(G14:G25)</f>
        <v>0</v>
      </c>
      <c r="H26" s="18">
        <f>SUM(F26:G26)/E26</f>
        <v>1</v>
      </c>
      <c r="I26" s="17">
        <f t="shared" si="0"/>
        <v>0</v>
      </c>
      <c r="J26" s="18">
        <f t="shared" si="3"/>
        <v>0</v>
      </c>
      <c r="K26" s="17">
        <f>SUM(K14:K25)</f>
        <v>0</v>
      </c>
      <c r="L26" s="18">
        <f t="shared" si="1"/>
        <v>0</v>
      </c>
      <c r="M26" s="17">
        <f>AVERAGE(M14:M25)</f>
        <v>84.8</v>
      </c>
      <c r="N26" s="19">
        <f>AVERAGE(N14:N25)</f>
        <v>0.67800000000000005</v>
      </c>
    </row>
    <row r="28" spans="1:14" ht="120" customHeight="1" x14ac:dyDescent="0.25">
      <c r="A28" s="29" t="s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30" spans="1:14" x14ac:dyDescent="0.25">
      <c r="A30" s="12"/>
    </row>
    <row r="31" spans="1:14" x14ac:dyDescent="0.25">
      <c r="B31" s="36" t="s">
        <v>27</v>
      </c>
      <c r="C31" s="36"/>
      <c r="D31" s="36"/>
      <c r="G31" s="21" t="s">
        <v>28</v>
      </c>
      <c r="H31" s="21"/>
      <c r="I31" s="21"/>
      <c r="J31" s="21"/>
    </row>
    <row r="32" spans="1:14" ht="62.25" customHeight="1" x14ac:dyDescent="0.25">
      <c r="B32" s="37"/>
      <c r="C32" s="37"/>
      <c r="D32" s="37"/>
      <c r="G32" s="33"/>
      <c r="H32" s="33"/>
      <c r="I32" s="33"/>
      <c r="J32" s="33"/>
    </row>
    <row r="33" spans="1:10" hidden="1" x14ac:dyDescent="0.25">
      <c r="A33" s="38" t="e">
        <v>#REF!</v>
      </c>
      <c r="B33" s="38"/>
      <c r="C33" s="6"/>
      <c r="E33" s="38"/>
      <c r="F33" s="38"/>
      <c r="G33" s="38"/>
      <c r="H33" s="38"/>
    </row>
    <row r="34" spans="1:10" hidden="1" x14ac:dyDescent="0.25"/>
    <row r="35" spans="1:10" ht="45" customHeight="1" x14ac:dyDescent="0.25">
      <c r="B35" s="39" t="str">
        <f>B10</f>
        <v>MCA. MARÍA DEL CARMEN DAVID MIROS</v>
      </c>
      <c r="C35" s="39"/>
      <c r="D35" s="39"/>
      <c r="E35" s="13"/>
      <c r="F35" s="13"/>
      <c r="G35" s="39"/>
      <c r="H35" s="39"/>
      <c r="I35" s="39"/>
      <c r="J35" s="39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R14" sqref="R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23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98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MCA. MARÍA DEL CARMEN DAVID MIROS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2024-09-26T01:55:49Z</dcterms:modified>
  <cp:category/>
  <cp:contentStatus/>
</cp:coreProperties>
</file>