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AGOSTO-DICIEMBRE 2024\REPORTES ESCOLARIZADO\PRIMER REPORTE\"/>
    </mc:Choice>
  </mc:AlternateContent>
  <bookViews>
    <workbookView xWindow="0" yWindow="0" windowWidth="18684" windowHeight="600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'3'!$A$1:$N$36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22" l="1"/>
  <c r="J19" i="22"/>
  <c r="J20" i="22"/>
  <c r="J14" i="22"/>
  <c r="J15" i="22"/>
  <c r="J16" i="22"/>
  <c r="H16" i="22"/>
  <c r="H17" i="22"/>
  <c r="H18" i="22"/>
  <c r="H19" i="22"/>
  <c r="H20" i="22"/>
  <c r="H14" i="22"/>
  <c r="H15" i="22"/>
  <c r="L15" i="22" l="1"/>
  <c r="I15" i="22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7" i="23"/>
  <c r="M27" i="23"/>
  <c r="K27" i="23"/>
  <c r="G27" i="23"/>
  <c r="F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6" i="23" s="1"/>
  <c r="L8" i="23"/>
  <c r="H8" i="23"/>
  <c r="E8" i="23"/>
  <c r="D17" i="22"/>
  <c r="L17" i="22"/>
  <c r="A18" i="22"/>
  <c r="C18" i="22"/>
  <c r="D18" i="22"/>
  <c r="E18" i="22"/>
  <c r="L18" i="22" s="1"/>
  <c r="A19" i="22"/>
  <c r="D19" i="22"/>
  <c r="I19" i="22"/>
  <c r="A20" i="22"/>
  <c r="C20" i="22"/>
  <c r="D20" i="22"/>
  <c r="E20" i="22"/>
  <c r="L20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6" i="10"/>
  <c r="N27" i="10"/>
  <c r="M27" i="10"/>
  <c r="K27" i="10"/>
  <c r="G27" i="10"/>
  <c r="F27" i="10"/>
  <c r="E27" i="10"/>
  <c r="L18" i="10"/>
  <c r="I18" i="10"/>
  <c r="J18" i="10" s="1"/>
  <c r="H18" i="10"/>
  <c r="L17" i="10"/>
  <c r="I17" i="10"/>
  <c r="L16" i="10"/>
  <c r="I16" i="10"/>
  <c r="J16" i="10" s="1"/>
  <c r="H16" i="10"/>
  <c r="L15" i="10"/>
  <c r="I15" i="10"/>
  <c r="L14" i="10"/>
  <c r="I14" i="10"/>
  <c r="J14" i="10" s="1"/>
  <c r="H14" i="10"/>
  <c r="I18" i="22" l="1"/>
  <c r="L19" i="22"/>
  <c r="I14" i="22"/>
  <c r="I17" i="22"/>
  <c r="J17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E27" i="23"/>
  <c r="I20" i="22"/>
  <c r="L14" i="22"/>
  <c r="E28" i="22"/>
  <c r="I27" i="10"/>
  <c r="J27" i="10" s="1"/>
  <c r="H27" i="10"/>
  <c r="L27" i="10"/>
  <c r="I28" i="25" l="1"/>
  <c r="J28" i="25" s="1"/>
  <c r="L28" i="25"/>
  <c r="H28" i="25"/>
  <c r="I28" i="24"/>
  <c r="J28" i="24" s="1"/>
  <c r="L28" i="24"/>
  <c r="H28" i="24"/>
  <c r="I27" i="23"/>
  <c r="J27" i="23" s="1"/>
  <c r="L27" i="23"/>
  <c r="H27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<sst xmlns="http://schemas.openxmlformats.org/spreadsheetml/2006/main" count="201" uniqueCount="46">
  <si>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</si>
  <si>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</si>
  <si>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</si>
  <si>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</si>
  <si>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</si>
  <si>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</si>
  <si>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</si>
  <si>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</si>
  <si>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</si>
  <si>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</si>
  <si>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</si>
  <si>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</si>
  <si>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</si>
  <si>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</si>
  <si>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</si>
  <si>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</si>
  <si>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</si>
  <si>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</si>
  <si>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</si>
  <si>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</si>
  <si>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</si>
  <si>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</si>
  <si>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</si>
  <si>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</si>
  <si>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</si>
  <si>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</si>
  <si>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</si>
  <si>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</si>
  <si>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</si>
  <si>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</si>
  <si>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</si>
  <si>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</si>
  <si>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MCA. MARÍA DEL CARMEN DAVID MIROS</t>
  </si>
  <si>
    <t>L.A</t>
  </si>
  <si>
    <t>AGOSTO-DICIEMBRE 2024</t>
  </si>
  <si>
    <t>PROCESOS ESTRUCTURALES</t>
  </si>
  <si>
    <t>505-A</t>
  </si>
  <si>
    <t>505-B</t>
  </si>
  <si>
    <t>TALLER DE INVESTIGACIÓN II</t>
  </si>
  <si>
    <t>705-B</t>
  </si>
  <si>
    <t>705-C</t>
  </si>
  <si>
    <t>DISEÑO DE PRODUCTOS DE SERVICIO TURÍSTICOS</t>
  </si>
  <si>
    <t>S/E</t>
  </si>
  <si>
    <t>LAE. RENATA RAMOS MORENO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</si>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</sst>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13446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309281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672352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112057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topLeftCell="A11" zoomScale="85" zoomScaleNormal="85" zoomScaleSheetLayoutView="100" workbookViewId="0">
      <selection activeCell="B18" sqref="B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34</v>
      </c>
      <c r="M8" s="33"/>
      <c r="N8" s="33"/>
    </row>
    <row r="10" spans="1:14" x14ac:dyDescent="0.25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35</v>
      </c>
      <c r="B14" s="9" t="s">
        <v>21</v>
      </c>
      <c r="C14" s="9" t="s">
        <v>36</v>
      </c>
      <c r="D14" s="9" t="s">
        <v>33</v>
      </c>
      <c r="E14" s="9">
        <v>23</v>
      </c>
      <c r="F14" s="9">
        <v>23</v>
      </c>
      <c r="G14" s="9"/>
      <c r="H14" s="10">
        <f t="shared" ref="H14:H18" si="0">F14/E14</f>
        <v>1</v>
      </c>
      <c r="I14" s="9">
        <f t="shared" ref="I14:I27" si="1">(E14-SUM(F14:G14))-K14</f>
        <v>0</v>
      </c>
      <c r="J14" s="10">
        <f t="shared" ref="J14:J27" si="2">I14/E14</f>
        <v>0</v>
      </c>
      <c r="K14" s="9"/>
      <c r="L14" s="10">
        <f t="shared" ref="L14:L27" si="3">K14/E14</f>
        <v>0</v>
      </c>
      <c r="M14" s="9">
        <v>99</v>
      </c>
      <c r="N14" s="15">
        <v>0.75</v>
      </c>
    </row>
    <row r="15" spans="1:14" s="11" customFormat="1" ht="26.4" x14ac:dyDescent="0.25">
      <c r="A15" s="8" t="s">
        <v>35</v>
      </c>
      <c r="B15" s="9" t="s">
        <v>21</v>
      </c>
      <c r="C15" s="9" t="s">
        <v>37</v>
      </c>
      <c r="D15" s="9" t="s">
        <v>33</v>
      </c>
      <c r="E15" s="9">
        <v>31</v>
      </c>
      <c r="F15" s="9">
        <v>31</v>
      </c>
      <c r="G15" s="9"/>
      <c r="H15" s="10">
        <v>1</v>
      </c>
      <c r="I15" s="9">
        <f t="shared" si="1"/>
        <v>0</v>
      </c>
      <c r="J15" s="10">
        <v>0</v>
      </c>
      <c r="K15" s="9"/>
      <c r="L15" s="10">
        <f t="shared" si="3"/>
        <v>0</v>
      </c>
      <c r="M15" s="9">
        <v>93</v>
      </c>
      <c r="N15" s="15">
        <v>0.61</v>
      </c>
    </row>
    <row r="16" spans="1:14" s="11" customFormat="1" ht="26.4" x14ac:dyDescent="0.25">
      <c r="A16" s="8" t="s">
        <v>38</v>
      </c>
      <c r="B16" s="9" t="s">
        <v>21</v>
      </c>
      <c r="C16" s="9" t="s">
        <v>39</v>
      </c>
      <c r="D16" s="9" t="s">
        <v>33</v>
      </c>
      <c r="E16" s="9">
        <v>13</v>
      </c>
      <c r="F16" s="9">
        <v>13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90</v>
      </c>
      <c r="N16" s="15">
        <v>0.77</v>
      </c>
    </row>
    <row r="17" spans="1:14" s="11" customFormat="1" ht="26.4" x14ac:dyDescent="0.25">
      <c r="A17" s="8" t="s">
        <v>38</v>
      </c>
      <c r="B17" s="9" t="s">
        <v>21</v>
      </c>
      <c r="C17" s="9" t="s">
        <v>40</v>
      </c>
      <c r="D17" s="9" t="s">
        <v>33</v>
      </c>
      <c r="E17" s="9">
        <v>17</v>
      </c>
      <c r="F17" s="9">
        <v>16</v>
      </c>
      <c r="G17" s="9"/>
      <c r="H17" s="10">
        <v>0.94</v>
      </c>
      <c r="I17" s="9">
        <f t="shared" si="1"/>
        <v>1</v>
      </c>
      <c r="J17" s="10">
        <v>0.06</v>
      </c>
      <c r="K17" s="9"/>
      <c r="L17" s="10">
        <f t="shared" si="3"/>
        <v>0</v>
      </c>
      <c r="M17" s="9">
        <v>83</v>
      </c>
      <c r="N17" s="15">
        <v>0.59</v>
      </c>
    </row>
    <row r="18" spans="1:14" s="11" customFormat="1" ht="26.4" x14ac:dyDescent="0.25">
      <c r="A18" s="8" t="s">
        <v>41</v>
      </c>
      <c r="B18" s="9" t="s">
        <v>21</v>
      </c>
      <c r="C18" s="9" t="s">
        <v>39</v>
      </c>
      <c r="D18" s="9" t="s">
        <v>33</v>
      </c>
      <c r="E18" s="9">
        <v>14</v>
      </c>
      <c r="F18" s="9">
        <v>14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91</v>
      </c>
      <c r="N18" s="15">
        <v>0.28999999999999998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8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98</v>
      </c>
      <c r="F27" s="17">
        <f>SUM(F14:F26)</f>
        <v>97</v>
      </c>
      <c r="G27" s="17">
        <f>SUM(G14:G26)</f>
        <v>0</v>
      </c>
      <c r="H27" s="18">
        <f>SUM(F27:G27)/E27</f>
        <v>0.98979591836734693</v>
      </c>
      <c r="I27" s="17">
        <f t="shared" si="1"/>
        <v>1</v>
      </c>
      <c r="J27" s="18">
        <f t="shared" si="2"/>
        <v>1.020408163265306E-2</v>
      </c>
      <c r="K27" s="17">
        <f>SUM(K14:K26)</f>
        <v>0</v>
      </c>
      <c r="L27" s="18">
        <f t="shared" si="3"/>
        <v>0</v>
      </c>
      <c r="M27" s="17">
        <f>AVERAGE(M14:M26)</f>
        <v>91.2</v>
      </c>
      <c r="N27" s="19">
        <f>AVERAGE(N14:N26)</f>
        <v>0.60199999999999998</v>
      </c>
    </row>
    <row r="29" spans="1:14" ht="120" customHeight="1" x14ac:dyDescent="0.25">
      <c r="A29" s="29" t="s">
        <v>26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1" spans="1:14" x14ac:dyDescent="0.25">
      <c r="A31" s="12"/>
    </row>
    <row r="32" spans="1:14" x14ac:dyDescent="0.25">
      <c r="B32" s="36" t="s">
        <v>27</v>
      </c>
      <c r="C32" s="36"/>
      <c r="D32" s="36"/>
      <c r="G32" s="21" t="s">
        <v>28</v>
      </c>
      <c r="H32" s="21"/>
      <c r="I32" s="21"/>
      <c r="J32" s="21"/>
    </row>
    <row r="33" spans="1:10" ht="62.25" customHeight="1" x14ac:dyDescent="0.25">
      <c r="B33" s="37"/>
      <c r="C33" s="37"/>
      <c r="D33" s="37"/>
      <c r="G33" s="33"/>
      <c r="H33" s="33"/>
      <c r="I33" s="33"/>
      <c r="J33" s="33"/>
    </row>
    <row r="34" spans="1:10" hidden="1" x14ac:dyDescent="0.25">
      <c r="A34" s="38" t="e">
        <v>#REF!</v>
      </c>
      <c r="B34" s="38"/>
      <c r="C34" s="6"/>
      <c r="E34" s="38"/>
      <c r="F34" s="38"/>
      <c r="G34" s="38"/>
      <c r="H34" s="38"/>
    </row>
    <row r="35" spans="1:10" hidden="1" x14ac:dyDescent="0.25"/>
    <row r="36" spans="1:10" ht="45" customHeight="1" x14ac:dyDescent="0.25">
      <c r="B36" s="39" t="str">
        <f>B10</f>
        <v>MCA. MARÍA DEL CARMEN DAVID MIROS</v>
      </c>
      <c r="C36" s="39"/>
      <c r="D36" s="39"/>
      <c r="E36" s="13"/>
      <c r="F36" s="13"/>
      <c r="G36" s="39" t="s">
        <v>43</v>
      </c>
      <c r="H36" s="39"/>
      <c r="I36" s="39"/>
      <c r="J36" s="39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85" zoomScaleNormal="85" zoomScaleSheetLayoutView="100" workbookViewId="0">
      <selection activeCell="Q15" sqref="Q15"/>
    </sheetView>
  </sheetViews>
  <sheetFormatPr baseColWidth="10" defaultColWidth="11.44140625" defaultRowHeight="13.2" x14ac:dyDescent="0.25"/>
  <cols>
    <col min="1" max="1" width="35.44140625" style="1" customWidth="1"/>
    <col min="2" max="2" width="4.6640625" style="1" bestFit="1" customWidth="1"/>
    <col min="3" max="3" width="5.5546875" style="1" bestFit="1" customWidth="1"/>
    <col min="4" max="4" width="26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8</v>
      </c>
      <c r="B10" s="33" t="str">
        <f>'1'!B10</f>
        <v>MCA. MARÍA DEL CARMEN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PROCESOS ESTRUCTURALES</v>
      </c>
      <c r="B14" s="9" t="s">
        <v>44</v>
      </c>
      <c r="C14" s="9" t="str">
        <f>'1'!C14</f>
        <v>505-A</v>
      </c>
      <c r="D14" s="9" t="str">
        <f>'1'!D14</f>
        <v>L.A</v>
      </c>
      <c r="E14" s="9">
        <f>'1'!E14</f>
        <v>23</v>
      </c>
      <c r="F14" s="9">
        <v>22</v>
      </c>
      <c r="G14" s="9"/>
      <c r="H14" s="10">
        <f t="shared" ref="H14:H20" si="0">F14/E14</f>
        <v>0.95652173913043481</v>
      </c>
      <c r="I14" s="9">
        <f t="shared" ref="I14:I28" si="1">(E14-SUM(F14:G14))-K14</f>
        <v>1</v>
      </c>
      <c r="J14" s="10">
        <f t="shared" ref="J14:J16" si="2">I14/E14</f>
        <v>4.3478260869565216E-2</v>
      </c>
      <c r="K14" s="9"/>
      <c r="L14" s="10">
        <f t="shared" ref="L14:L28" si="3">K14/E14</f>
        <v>0</v>
      </c>
      <c r="M14" s="9">
        <v>86</v>
      </c>
      <c r="N14" s="15">
        <v>0.74</v>
      </c>
    </row>
    <row r="15" spans="1:14" s="11" customFormat="1" ht="26.4" x14ac:dyDescent="0.25">
      <c r="A15" s="9" t="s">
        <v>35</v>
      </c>
      <c r="B15" s="9" t="s">
        <v>45</v>
      </c>
      <c r="C15" s="9" t="s">
        <v>36</v>
      </c>
      <c r="D15" s="9" t="s">
        <v>33</v>
      </c>
      <c r="E15" s="9">
        <v>23</v>
      </c>
      <c r="F15" s="9">
        <v>22</v>
      </c>
      <c r="G15" s="9"/>
      <c r="H15" s="10">
        <f t="shared" si="0"/>
        <v>0.95652173913043481</v>
      </c>
      <c r="I15" s="9">
        <f t="shared" si="1"/>
        <v>1</v>
      </c>
      <c r="J15" s="10">
        <f t="shared" si="2"/>
        <v>4.3478260869565216E-2</v>
      </c>
      <c r="K15" s="9"/>
      <c r="L15" s="10">
        <f t="shared" si="3"/>
        <v>0</v>
      </c>
      <c r="M15" s="9">
        <v>89</v>
      </c>
      <c r="N15" s="15">
        <v>0.74</v>
      </c>
    </row>
    <row r="16" spans="1:14" s="11" customFormat="1" ht="26.4" x14ac:dyDescent="0.25">
      <c r="A16" s="9" t="s">
        <v>35</v>
      </c>
      <c r="B16" s="9" t="s">
        <v>44</v>
      </c>
      <c r="C16" s="9" t="s">
        <v>37</v>
      </c>
      <c r="D16" s="9" t="s">
        <v>33</v>
      </c>
      <c r="E16" s="9">
        <v>31</v>
      </c>
      <c r="F16" s="9">
        <v>28</v>
      </c>
      <c r="G16" s="9"/>
      <c r="H16" s="10">
        <f t="shared" si="0"/>
        <v>0.90322580645161288</v>
      </c>
      <c r="I16" s="9">
        <v>3</v>
      </c>
      <c r="J16" s="10">
        <f t="shared" si="2"/>
        <v>9.6774193548387094E-2</v>
      </c>
      <c r="K16" s="9"/>
      <c r="L16" s="10">
        <v>0</v>
      </c>
      <c r="M16" s="9">
        <v>84</v>
      </c>
      <c r="N16" s="15">
        <v>0.87</v>
      </c>
    </row>
    <row r="17" spans="1:14" s="11" customFormat="1" ht="26.4" x14ac:dyDescent="0.25">
      <c r="A17" s="9" t="s">
        <v>35</v>
      </c>
      <c r="B17" s="9" t="s">
        <v>45</v>
      </c>
      <c r="C17" s="9" t="s">
        <v>36</v>
      </c>
      <c r="D17" s="9" t="str">
        <f>'1'!D15</f>
        <v>L.A</v>
      </c>
      <c r="E17" s="9">
        <v>31</v>
      </c>
      <c r="F17" s="9">
        <v>29</v>
      </c>
      <c r="G17" s="9"/>
      <c r="H17" s="10">
        <f t="shared" si="0"/>
        <v>0.93548387096774188</v>
      </c>
      <c r="I17" s="9">
        <f t="shared" si="1"/>
        <v>2</v>
      </c>
      <c r="J17" s="10">
        <f t="shared" ref="J17:J28" si="4">I17/E17</f>
        <v>6.4516129032258063E-2</v>
      </c>
      <c r="K17" s="9"/>
      <c r="L17" s="10">
        <f t="shared" si="3"/>
        <v>0</v>
      </c>
      <c r="M17" s="9">
        <v>80</v>
      </c>
      <c r="N17" s="15">
        <v>0.68</v>
      </c>
    </row>
    <row r="18" spans="1:14" s="11" customFormat="1" ht="26.4" x14ac:dyDescent="0.25">
      <c r="A18" s="9" t="str">
        <f>'1'!A16</f>
        <v>TALLER DE INVESTIGACIÓN II</v>
      </c>
      <c r="B18" s="9" t="s">
        <v>42</v>
      </c>
      <c r="C18" s="9" t="str">
        <f>'1'!C16</f>
        <v>705-B</v>
      </c>
      <c r="D18" s="9" t="str">
        <f>'1'!D16</f>
        <v>L.A</v>
      </c>
      <c r="E18" s="9">
        <f>'1'!E16</f>
        <v>13</v>
      </c>
      <c r="F18" s="9">
        <v>13</v>
      </c>
      <c r="G18" s="9"/>
      <c r="H18" s="10">
        <f t="shared" si="0"/>
        <v>1</v>
      </c>
      <c r="I18" s="9">
        <f t="shared" si="1"/>
        <v>0</v>
      </c>
      <c r="J18" s="10">
        <f t="shared" si="4"/>
        <v>0</v>
      </c>
      <c r="K18" s="9"/>
      <c r="L18" s="10">
        <f t="shared" si="3"/>
        <v>0</v>
      </c>
      <c r="M18" s="9">
        <v>93</v>
      </c>
      <c r="N18" s="15">
        <v>0.53</v>
      </c>
    </row>
    <row r="19" spans="1:14" s="11" customFormat="1" ht="26.4" x14ac:dyDescent="0.25">
      <c r="A19" s="9" t="str">
        <f>'1'!A17</f>
        <v>TALLER DE INVESTIGACIÓN II</v>
      </c>
      <c r="B19" s="9" t="s">
        <v>42</v>
      </c>
      <c r="C19" s="9" t="s">
        <v>40</v>
      </c>
      <c r="D19" s="9" t="str">
        <f>'1'!D17</f>
        <v>L.A</v>
      </c>
      <c r="E19" s="9">
        <v>17</v>
      </c>
      <c r="F19" s="9">
        <v>17</v>
      </c>
      <c r="G19" s="9"/>
      <c r="H19" s="10">
        <f t="shared" si="0"/>
        <v>1</v>
      </c>
      <c r="I19" s="9">
        <f t="shared" si="1"/>
        <v>0</v>
      </c>
      <c r="J19" s="10">
        <f t="shared" si="4"/>
        <v>0</v>
      </c>
      <c r="K19" s="9"/>
      <c r="L19" s="10">
        <f t="shared" si="3"/>
        <v>0</v>
      </c>
      <c r="M19" s="9">
        <v>83</v>
      </c>
      <c r="N19" s="15">
        <v>0.66</v>
      </c>
    </row>
    <row r="20" spans="1:14" s="11" customFormat="1" ht="26.4" x14ac:dyDescent="0.25">
      <c r="A20" s="9" t="str">
        <f>'1'!A18</f>
        <v>DISEÑO DE PRODUCTOS DE SERVICIO TURÍSTICOS</v>
      </c>
      <c r="B20" s="9" t="s">
        <v>44</v>
      </c>
      <c r="C20" s="9" t="str">
        <f>'1'!C18</f>
        <v>705-B</v>
      </c>
      <c r="D20" s="9" t="str">
        <f>'1'!D18</f>
        <v>L.A</v>
      </c>
      <c r="E20" s="9">
        <f>'1'!E18</f>
        <v>14</v>
      </c>
      <c r="F20" s="9">
        <v>14</v>
      </c>
      <c r="G20" s="9"/>
      <c r="H20" s="10">
        <f t="shared" si="0"/>
        <v>1</v>
      </c>
      <c r="I20" s="9">
        <f t="shared" si="1"/>
        <v>0</v>
      </c>
      <c r="J20" s="10">
        <f t="shared" si="4"/>
        <v>0</v>
      </c>
      <c r="K20" s="9"/>
      <c r="L20" s="10">
        <f t="shared" si="3"/>
        <v>0</v>
      </c>
      <c r="M20" s="9">
        <v>98</v>
      </c>
      <c r="N20" s="15">
        <v>0.79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152</v>
      </c>
      <c r="F28" s="17">
        <f>SUM(F14:F27)</f>
        <v>145</v>
      </c>
      <c r="G28" s="17">
        <f>SUM(G14:G27)</f>
        <v>0</v>
      </c>
      <c r="H28" s="18">
        <f>SUM(F28:G28)/E28</f>
        <v>0.95394736842105265</v>
      </c>
      <c r="I28" s="17">
        <f t="shared" si="1"/>
        <v>7</v>
      </c>
      <c r="J28" s="18">
        <f t="shared" si="4"/>
        <v>4.6052631578947366E-2</v>
      </c>
      <c r="K28" s="17">
        <f>SUM(K14:K27)</f>
        <v>0</v>
      </c>
      <c r="L28" s="18">
        <f t="shared" si="3"/>
        <v>0</v>
      </c>
      <c r="M28" s="17">
        <f>AVERAGE(M14:M27)</f>
        <v>87.571428571428569</v>
      </c>
      <c r="N28" s="19">
        <f>AVERAGE(N14:N27)</f>
        <v>0.71571428571428586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MCA. MARÍA DEL CARMEN DAVID MIROS</v>
      </c>
      <c r="C37" s="39"/>
      <c r="D37" s="39"/>
      <c r="E37" s="13"/>
      <c r="F37" s="13"/>
      <c r="G37" s="39" t="s">
        <v>43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16" zoomScale="85" zoomScaleNormal="85" zoomScaleSheetLayoutView="100" workbookViewId="0">
      <selection activeCell="G36" sqref="G36:J36"/>
    </sheetView>
  </sheetViews>
  <sheetFormatPr baseColWidth="10" defaultColWidth="11.44140625" defaultRowHeight="13.2" x14ac:dyDescent="0.25"/>
  <cols>
    <col min="1" max="1" width="31.109375" style="1" customWidth="1"/>
    <col min="2" max="2" width="4.6640625" style="1" bestFit="1" customWidth="1"/>
    <col min="3" max="3" width="5.5546875" style="1" bestFit="1" customWidth="1"/>
    <col min="4" max="4" width="28.5546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8</v>
      </c>
      <c r="B10" s="33" t="str">
        <f>'1'!B10</f>
        <v>MCA. MARÍA DEL CARMEN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PROCESOS ESTRUCTURALES</v>
      </c>
      <c r="B14" s="9"/>
      <c r="C14" s="9" t="str">
        <f>'1'!C14</f>
        <v>505-A</v>
      </c>
      <c r="D14" s="9" t="str">
        <f>'1'!D14</f>
        <v>L.A</v>
      </c>
      <c r="E14" s="9">
        <f>'1'!E14</f>
        <v>23</v>
      </c>
      <c r="F14" s="9"/>
      <c r="G14" s="9"/>
      <c r="H14" s="10">
        <f t="shared" ref="H14:H26" si="0">F14/E14</f>
        <v>0</v>
      </c>
      <c r="I14" s="9">
        <f t="shared" ref="I14:I27" si="1">(E14-SUM(F14:G14))-K14</f>
        <v>23</v>
      </c>
      <c r="J14" s="10">
        <f t="shared" ref="J14:J27" si="2">I14/E14</f>
        <v>1</v>
      </c>
      <c r="K14" s="9"/>
      <c r="L14" s="10">
        <f t="shared" ref="L14:L27" si="3">K14/E14</f>
        <v>0</v>
      </c>
      <c r="M14" s="9"/>
      <c r="N14" s="15"/>
    </row>
    <row r="15" spans="1:14" s="11" customFormat="1" ht="26.4" x14ac:dyDescent="0.25">
      <c r="A15" s="9" t="str">
        <f>'1'!A15</f>
        <v>PROCESOS ESTRUCTURALES</v>
      </c>
      <c r="B15" s="9"/>
      <c r="C15" s="9" t="str">
        <f>'1'!C15</f>
        <v>505-B</v>
      </c>
      <c r="D15" s="9" t="str">
        <f>'1'!D15</f>
        <v>L.A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TALLER DE INVESTIGACIÓN II</v>
      </c>
      <c r="B16" s="9"/>
      <c r="C16" s="9" t="str">
        <f>'1'!C16</f>
        <v>705-B</v>
      </c>
      <c r="D16" s="9" t="str">
        <f>'1'!D16</f>
        <v>L.A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TALLER DE INVESTIGACIÓN II</v>
      </c>
      <c r="B17" s="9"/>
      <c r="C17" s="9" t="str">
        <f>'1'!C17</f>
        <v>705-C</v>
      </c>
      <c r="D17" s="9" t="str">
        <f>'1'!D17</f>
        <v>L.A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DISEÑO DE PRODUCTOS DE SERVICIO TURÍSTICOS</v>
      </c>
      <c r="B18" s="9"/>
      <c r="C18" s="9" t="str">
        <f>'1'!C18</f>
        <v>705-B</v>
      </c>
      <c r="D18" s="9" t="str">
        <f>'1'!D18</f>
        <v>L.A</v>
      </c>
      <c r="E18" s="9">
        <f>'1'!E18</f>
        <v>14</v>
      </c>
      <c r="F18" s="9"/>
      <c r="G18" s="9"/>
      <c r="H18" s="10">
        <f t="shared" si="0"/>
        <v>0</v>
      </c>
      <c r="I18" s="9">
        <f t="shared" si="1"/>
        <v>14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ht="16.5" customHeigh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ht="13.8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98</v>
      </c>
      <c r="F27" s="17">
        <f>SUM(F14:F26)</f>
        <v>0</v>
      </c>
      <c r="G27" s="17">
        <f>SUM(G14:G26)</f>
        <v>0</v>
      </c>
      <c r="H27" s="18">
        <f>SUM(F27:G27)/E27</f>
        <v>0</v>
      </c>
      <c r="I27" s="17">
        <f t="shared" si="1"/>
        <v>98</v>
      </c>
      <c r="J27" s="18">
        <f t="shared" si="2"/>
        <v>1</v>
      </c>
      <c r="K27" s="17">
        <f>SUM(K14:K26)</f>
        <v>0</v>
      </c>
      <c r="L27" s="18">
        <f t="shared" si="3"/>
        <v>0</v>
      </c>
      <c r="M27" s="17" t="e">
        <f>AVERAGE(M14:M26)</f>
        <v>#DIV/0!</v>
      </c>
      <c r="N27" s="19" t="e">
        <f>AVERAGE(N14:N26)</f>
        <v>#DIV/0!</v>
      </c>
    </row>
    <row r="29" spans="1:14" ht="120" customHeight="1" x14ac:dyDescent="0.25">
      <c r="A29" s="29" t="s">
        <v>26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1" spans="1:14" x14ac:dyDescent="0.25">
      <c r="A31" s="12"/>
    </row>
    <row r="32" spans="1:14" x14ac:dyDescent="0.25">
      <c r="B32" s="36" t="s">
        <v>27</v>
      </c>
      <c r="C32" s="36"/>
      <c r="D32" s="36"/>
      <c r="G32" s="21" t="s">
        <v>28</v>
      </c>
      <c r="H32" s="21"/>
      <c r="I32" s="21"/>
      <c r="J32" s="21"/>
    </row>
    <row r="33" spans="1:10" ht="62.25" customHeight="1" x14ac:dyDescent="0.25">
      <c r="B33" s="37"/>
      <c r="C33" s="37"/>
      <c r="D33" s="37"/>
      <c r="G33" s="33"/>
      <c r="H33" s="33"/>
      <c r="I33" s="33"/>
      <c r="J33" s="33"/>
    </row>
    <row r="34" spans="1:10" hidden="1" x14ac:dyDescent="0.25">
      <c r="A34" s="38" t="e">
        <v>#REF!</v>
      </c>
      <c r="B34" s="38"/>
      <c r="C34" s="6"/>
      <c r="E34" s="38"/>
      <c r="F34" s="38"/>
      <c r="G34" s="38"/>
      <c r="H34" s="38"/>
    </row>
    <row r="35" spans="1:10" hidden="1" x14ac:dyDescent="0.25"/>
    <row r="36" spans="1:10" ht="45" customHeight="1" x14ac:dyDescent="0.25">
      <c r="B36" s="39" t="str">
        <f>B10</f>
        <v>MCA. MARÍA DEL CARMEN DAVID MIROS</v>
      </c>
      <c r="C36" s="39"/>
      <c r="D36" s="39"/>
      <c r="E36" s="13"/>
      <c r="F36" s="13"/>
      <c r="G36" s="39" t="s">
        <v>43</v>
      </c>
      <c r="H36" s="39"/>
      <c r="I36" s="39"/>
      <c r="J36" s="39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6" zoomScale="85" zoomScaleNormal="85" zoomScaleSheetLayoutView="100" workbookViewId="0">
      <selection activeCell="E16" sqref="E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8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8</v>
      </c>
      <c r="B10" s="33" t="str">
        <f>'1'!B10</f>
        <v>MCA. MARÍA DEL CARMEN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PROCESOS ESTRUCTURALES</v>
      </c>
      <c r="B14" s="9"/>
      <c r="C14" s="9" t="str">
        <f>'1'!C14</f>
        <v>505-A</v>
      </c>
      <c r="D14" s="9" t="str">
        <f>'1'!D14</f>
        <v>L.A</v>
      </c>
      <c r="E14" s="9">
        <f>'1'!E14</f>
        <v>23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PROCESOS ESTRUCTURALES</v>
      </c>
      <c r="B15" s="9"/>
      <c r="C15" s="9" t="str">
        <f>'1'!C15</f>
        <v>505-B</v>
      </c>
      <c r="D15" s="9" t="str">
        <f>'1'!D15</f>
        <v>L.A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TALLER DE INVESTIGACIÓN II</v>
      </c>
      <c r="B16" s="9"/>
      <c r="C16" s="9" t="str">
        <f>'1'!C16</f>
        <v>705-B</v>
      </c>
      <c r="D16" s="9" t="str">
        <f>'1'!D16</f>
        <v>L.A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TALLER DE INVESTIGACIÓN II</v>
      </c>
      <c r="B17" s="9"/>
      <c r="C17" s="9" t="str">
        <f>'1'!C17</f>
        <v>705-C</v>
      </c>
      <c r="D17" s="9" t="str">
        <f>'1'!D17</f>
        <v>L.A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DISEÑO DE PRODUCTOS DE SERVICIO TURÍSTICOS</v>
      </c>
      <c r="B18" s="9"/>
      <c r="C18" s="9" t="str">
        <f>'1'!C18</f>
        <v>705-B</v>
      </c>
      <c r="D18" s="9" t="str">
        <f>'1'!D18</f>
        <v>L.A</v>
      </c>
      <c r="E18" s="9">
        <f>'1'!E18</f>
        <v>14</v>
      </c>
      <c r="F18" s="9"/>
      <c r="G18" s="9"/>
      <c r="H18" s="10">
        <f t="shared" si="0"/>
        <v>0</v>
      </c>
      <c r="I18" s="9">
        <f t="shared" si="1"/>
        <v>14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MCA. MARÍA DEL CARMEN DAVID MIROS</v>
      </c>
      <c r="C37" s="39"/>
      <c r="D37" s="39"/>
      <c r="E37" s="13"/>
      <c r="F37" s="13"/>
      <c r="G37" s="39" t="s">
        <v>43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5" zoomScale="85" zoomScaleNormal="85" zoomScaleSheetLayoutView="100" workbookViewId="0">
      <selection activeCell="B37" sqref="B37:D37"/>
    </sheetView>
  </sheetViews>
  <sheetFormatPr baseColWidth="10" defaultColWidth="11.44140625" defaultRowHeight="13.2" x14ac:dyDescent="0.25"/>
  <cols>
    <col min="1" max="1" width="34" style="1" customWidth="1"/>
    <col min="2" max="2" width="4.6640625" style="1" bestFit="1" customWidth="1"/>
    <col min="3" max="3" width="5.5546875" style="1" bestFit="1" customWidth="1"/>
    <col min="4" max="4" width="30.4414062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8</v>
      </c>
      <c r="B10" s="33" t="str">
        <f>'1'!B10</f>
        <v>MCA. MARÍA DEL CARMEN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PROCESOS ESTRUCTURALES</v>
      </c>
      <c r="B14" s="9"/>
      <c r="C14" s="9" t="str">
        <f>'1'!C14</f>
        <v>505-A</v>
      </c>
      <c r="D14" s="9" t="str">
        <f>'1'!D14</f>
        <v>L.A</v>
      </c>
      <c r="E14" s="9">
        <f>'1'!E14</f>
        <v>23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PROCESOS ESTRUCTURALES</v>
      </c>
      <c r="B15" s="9"/>
      <c r="C15" s="9" t="str">
        <f>'1'!C15</f>
        <v>505-B</v>
      </c>
      <c r="D15" s="9" t="str">
        <f>'1'!D15</f>
        <v>L.A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TALLER DE INVESTIGACIÓN II</v>
      </c>
      <c r="B16" s="9"/>
      <c r="C16" s="9" t="str">
        <f>'1'!C16</f>
        <v>705-B</v>
      </c>
      <c r="D16" s="9" t="str">
        <f>'1'!D16</f>
        <v>L.A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TALLER DE INVESTIGACIÓN II</v>
      </c>
      <c r="B17" s="9"/>
      <c r="C17" s="9" t="str">
        <f>'1'!C17</f>
        <v>705-C</v>
      </c>
      <c r="D17" s="9" t="str">
        <f>'1'!D17</f>
        <v>L.A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DISEÑO DE PRODUCTOS DE SERVICIO TURÍSTICOS</v>
      </c>
      <c r="B18" s="9"/>
      <c r="C18" s="9" t="str">
        <f>'1'!C18</f>
        <v>705-B</v>
      </c>
      <c r="D18" s="9" t="str">
        <f>'1'!D18</f>
        <v>L.A</v>
      </c>
      <c r="E18" s="9">
        <f>'1'!E18</f>
        <v>14</v>
      </c>
      <c r="F18" s="9"/>
      <c r="G18" s="9"/>
      <c r="H18" s="10">
        <f t="shared" si="0"/>
        <v>0</v>
      </c>
      <c r="I18" s="9">
        <f t="shared" si="1"/>
        <v>14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MCA. MARÍA DEL CARMEN DAVID MIROS</v>
      </c>
      <c r="C37" s="39"/>
      <c r="D37" s="39"/>
      <c r="E37" s="13"/>
      <c r="F37" s="13"/>
      <c r="G37" s="39" t="s">
        <v>43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2024-11-07T03:14:04Z</dcterms:modified>
  <cp:category/>
  <cp:contentStatus/>
</cp:coreProperties>
</file>