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GOSTO - DICIEMBRE 2024\"/>
    </mc:Choice>
  </mc:AlternateContent>
  <xr:revisionPtr revIDLastSave="0" documentId="13_ncr:1_{B6A04E74-1DE3-46EA-A754-EA8DE8EB50D3}" xr6:coauthVersionLast="47" xr6:coauthVersionMax="47" xr10:uidLastSave="{00000000-0000-0000-0000-000000000000}"/>
  <bookViews>
    <workbookView xWindow="-98" yWindow="-98" windowWidth="19396" windowHeight="10395" firstSheet="2" activeTab="3" xr2:uid="{00000000-000D-0000-FFFF-FFFF00000000}"/>
  </bookViews>
  <sheets>
    <sheet name="FUNDAMENTOS DE INVESTIG 107B" sheetId="1" r:id="rId1"/>
    <sheet name="MARCO LEGAL DE LAS ORGANIZ 307B" sheetId="11" r:id="rId2"/>
    <sheet name="MARCO LEGAL DE LAS ORGANIZ 307C" sheetId="12" r:id="rId3"/>
    <sheet name="GESTION ESTRATEGICA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3" l="1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34" i="1" s="1"/>
  <c r="Q9" i="1"/>
  <c r="K57" i="1" l="1"/>
  <c r="K56" i="1"/>
  <c r="K58" i="11"/>
  <c r="K57" i="11"/>
  <c r="K56" i="12"/>
  <c r="K55" i="12"/>
  <c r="K58" i="13"/>
  <c r="K57" i="13"/>
  <c r="K26" i="12"/>
  <c r="K26" i="11"/>
  <c r="K34" i="1"/>
  <c r="K31" i="13"/>
  <c r="J31" i="13"/>
  <c r="Q58" i="13"/>
  <c r="Q57" i="13"/>
  <c r="J58" i="13"/>
  <c r="J57" i="13"/>
  <c r="Q56" i="12"/>
  <c r="Q55" i="12"/>
  <c r="J26" i="12"/>
  <c r="J56" i="12"/>
  <c r="J55" i="12"/>
  <c r="J26" i="11"/>
  <c r="Q58" i="11"/>
  <c r="Q57" i="11"/>
  <c r="J58" i="11"/>
  <c r="J57" i="11"/>
  <c r="J57" i="1"/>
  <c r="J56" i="1"/>
  <c r="J34" i="1"/>
  <c r="P54" i="11" l="1"/>
  <c r="O54" i="11"/>
  <c r="N54" i="11"/>
  <c r="N55" i="11" s="1"/>
  <c r="M54" i="11"/>
  <c r="L54" i="11"/>
  <c r="K54" i="11"/>
  <c r="N56" i="11" l="1"/>
  <c r="N58" i="11" s="1"/>
  <c r="N57" i="11"/>
  <c r="O55" i="11"/>
  <c r="O56" i="11" s="1"/>
  <c r="L55" i="11"/>
  <c r="P55" i="11"/>
  <c r="M55" i="11"/>
  <c r="M56" i="11" s="1"/>
  <c r="M57" i="11" s="1"/>
  <c r="M58" i="11" s="1"/>
  <c r="P56" i="11" l="1"/>
  <c r="P57" i="11" s="1"/>
  <c r="L56" i="11"/>
  <c r="O57" i="11"/>
  <c r="O58" i="11" s="1"/>
  <c r="P55" i="13"/>
  <c r="P54" i="13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M52" i="12"/>
  <c r="L52" i="12"/>
  <c r="L53" i="12" s="1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7" i="11"/>
  <c r="L58" i="11" s="1"/>
  <c r="L54" i="1"/>
  <c r="L55" i="1" s="1"/>
  <c r="L56" i="1" s="1"/>
  <c r="M54" i="1"/>
  <c r="M55" i="1" s="1"/>
  <c r="O55" i="1"/>
  <c r="O56" i="1"/>
  <c r="O57" i="1" s="1"/>
  <c r="P54" i="1"/>
  <c r="P55" i="1" s="1"/>
  <c r="N54" i="1"/>
  <c r="M55" i="13"/>
  <c r="L56" i="13"/>
  <c r="L57" i="13" s="1"/>
  <c r="L58" i="13" s="1"/>
  <c r="P56" i="13"/>
  <c r="P57" i="13" s="1"/>
  <c r="P58" i="13" s="1"/>
  <c r="N55" i="13"/>
  <c r="N56" i="13" s="1"/>
  <c r="N57" i="13" s="1"/>
  <c r="M56" i="13"/>
  <c r="M57" i="13" s="1"/>
  <c r="O57" i="13"/>
  <c r="O58" i="13" s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M58" i="13"/>
  <c r="N58" i="13"/>
  <c r="M55" i="12"/>
  <c r="M56" i="12" s="1"/>
  <c r="P56" i="12"/>
  <c r="L56" i="12"/>
  <c r="N55" i="12"/>
  <c r="N56" i="12" s="1"/>
  <c r="N57" i="1" l="1"/>
</calcChain>
</file>

<file path=xl/sharedStrings.xml><?xml version="1.0" encoding="utf-8"?>
<sst xmlns="http://schemas.openxmlformats.org/spreadsheetml/2006/main" count="274" uniqueCount="197">
  <si>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</si>
  <si>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</si>
  <si>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</si>
  <si>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</si>
  <si>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</si>
  <si>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</si>
  <si>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</si>
  <si>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</si>
  <si>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</si>
  <si>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</si>
  <si>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</si>
  <si>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</si>
  <si>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</si>
  <si>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</si>
  <si>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</si>
  <si>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</si>
  <si>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</si>
  <si>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</si>
  <si>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</si>
  <si>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</si>
  <si>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</si>
  <si>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</si>
  <si>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</si>
  <si>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</si>
  <si>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</si>
  <si>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</si>
  <si>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</si>
  <si>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</si>
  <si>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FEBRERO - JUNIO 2024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</si>
  <si>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</si>
  <si>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</si>
  <si>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</si>
  <si>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</si>
  <si>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</si>
  <si>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</si>
  <si>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</si>
  <si>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</si>
  <si>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231U0307</t>
  </si>
  <si>
    <t>231U0631</t>
  </si>
  <si>
    <t>231U0651</t>
  </si>
  <si>
    <t>231U0665</t>
  </si>
  <si>
    <t>231U0323</t>
  </si>
  <si>
    <t>231U0325</t>
  </si>
  <si>
    <t>231U0328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</si>
  <si>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</si>
  <si>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</si>
  <si>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</si>
  <si>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</si>
  <si>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</si>
  <si>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</si>
  <si>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</si>
  <si>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ORTEGA CADENA GERVACIO</t>
  </si>
  <si>
    <t>PACHECO ANTEMATE HIROMI ISABEL</t>
  </si>
  <si>
    <t>PEREZ PEREYRA ANGEL DANIEL</t>
  </si>
  <si>
    <t>SUAREZ PEREZ ALINNE CONCEPCIÓN</t>
  </si>
  <si>
    <t>TOTO HERNÁNDEZ MANUEL ANTONIO</t>
  </si>
  <si>
    <t>VELASCO QUINO JUAN DAVID</t>
  </si>
  <si>
    <t>VILLAFUERTE CONCHI CRISTAL ALEXANDRA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</si>
  <si>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</si>
  <si>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</si>
  <si>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</si>
  <si>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</si>
  <si>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</si>
  <si>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</si>
  <si>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</si>
  <si>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</si>
  <si>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</si>
  <si>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</si>
  <si>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</si>
  <si>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</si>
  <si>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</si>
  <si>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</si>
  <si>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</si>
  <si>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</si>
  <si>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</si>
  <si>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</si>
  <si>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</si>
  <si>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</si>
  <si>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</si>
  <si>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</si>
  <si>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</si>
  <si>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</si>
  <si>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</si>
  <si>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</si>
  <si>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</si>
  <si>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</si>
  <si>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</si>
  <si>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</si>
  <si>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</si>
  <si>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</si>
  <si>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</si>
  <si>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MARCO LEGAL DE LAS ORGANIZACIONES</t>
  </si>
  <si>
    <t>307-B</t>
  </si>
  <si>
    <t xml:space="preserve">AGOSTO - DICIEMBRE 2024 </t>
  </si>
  <si>
    <t>221U0320</t>
  </si>
  <si>
    <t>FUNDAMENTOS DE INVESTIGACION</t>
  </si>
  <si>
    <t>107 -B</t>
  </si>
  <si>
    <t>AGOSTO - DICIEMBRE 2024</t>
  </si>
  <si>
    <t>AMBROS IXTEPAN FLORICELA</t>
  </si>
  <si>
    <t>AMBROS XOLO INGRID</t>
  </si>
  <si>
    <t>ANOTA SEBA FELIPE JESUS ABRAHAM</t>
  </si>
  <si>
    <t>BARRIOS CHAPOL JJOSE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</si>
  <si>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</si>
  <si>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</si>
  <si>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</si>
  <si>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</si>
  <si>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</si>
  <si>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</si>
  <si>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</si>
  <si>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FLORES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</si>
  <si>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</si>
  <si>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</si>
  <si>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</si>
  <si>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</si>
  <si>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</si>
  <si>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</si>
  <si>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</si>
  <si>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</si>
  <si>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</si>
  <si>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</si>
  <si>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</si>
  <si>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REYES FISCAL PEDRO GIEZI</t>
  </si>
  <si>
    <t>SEBA MORAN KEVIN MARCELO</t>
  </si>
  <si>
    <t>GESTION ESTRATEGICA</t>
  </si>
  <si>
    <t>707-A</t>
  </si>
  <si>
    <t>AMBROS XOLO FLOR GUADALUPE</t>
  </si>
  <si>
    <t>ARRES XOLO ARLETTE DEL CARMEN</t>
  </si>
  <si>
    <t>CAMACHO IXTEPAN NORMAN XICUANI</t>
  </si>
  <si>
    <t>CASAS PIO KARLA FERNANDA</t>
  </si>
  <si>
    <t>CORTES COBAXIN IVAN</t>
  </si>
  <si>
    <t>FERMAN TOGA IRVIN ALDAIR</t>
  </si>
  <si>
    <t>FISCAL FISCAL DANIEL</t>
  </si>
  <si>
    <t>GUZMAN MATACAPAN JOANA JATHSURY</t>
  </si>
  <si>
    <t>LOPEZ BENITES DAMARIS</t>
  </si>
  <si>
    <t>MALDONADO MALAGA MARIA JOSE</t>
  </si>
  <si>
    <t>MARCIAL CAMPECHANO MARLEN</t>
  </si>
  <si>
    <t>MARTINEZ AZAMAR LINDSAY ATZIRY</t>
  </si>
  <si>
    <t>NAVARRETE RAMIREZ HUGO ANTONIO</t>
  </si>
  <si>
    <t>ORTIZ GOREL YAMILA</t>
  </si>
  <si>
    <t>PEREZ GALEANA JANNY MARICIELO</t>
  </si>
  <si>
    <t>POLITO TENORIO ANGEL</t>
  </si>
  <si>
    <t>QUINO ATEN MARLI CITLALLY</t>
  </si>
  <si>
    <t>QUINO CINTA KARINA GUADALUPE</t>
  </si>
  <si>
    <t>TELONA PACHECO JENNIFER</t>
  </si>
  <si>
    <t>211U0315</t>
  </si>
  <si>
    <t>221U0415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</si>
  <si>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</si>
  <si>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</si>
  <si>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</si>
  <si>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</si>
  <si>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</si>
  <si>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</si>
  <si>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</si>
  <si>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</si>
  <si>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211U0405</t>
  </si>
  <si>
    <t>211U0337</t>
  </si>
  <si>
    <t>211U0338</t>
  </si>
  <si>
    <t>211U0340</t>
  </si>
  <si>
    <t>211U0344</t>
  </si>
  <si>
    <t>211U0463</t>
  </si>
  <si>
    <t>211U0347</t>
  </si>
  <si>
    <t>211U0350</t>
  </si>
  <si>
    <t>211U0351</t>
  </si>
  <si>
    <t>211U0353</t>
  </si>
  <si>
    <t>211U0356</t>
  </si>
  <si>
    <t>211U0358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</si>
  <si>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</si>
  <si>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</si>
  <si>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</si>
  <si>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</si>
  <si>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</si>
  <si>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</si>
  <si>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</si>
  <si>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</si>
  <si>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</si>
  <si>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</si>
  <si>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</si>
  <si>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</si>
  <si>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</si>
  <si>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</si>
  <si>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</si>
  <si>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</si>
  <si>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</si>
  <si>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</si>
  <si>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</si>
  <si>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</si>
  <si>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</si>
  <si>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</si>
  <si>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</si>
  <si>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</si>
  <si>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</si>
  <si>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307-C</t>
  </si>
  <si>
    <t>231U0302</t>
  </si>
  <si>
    <t>CASTILLO MONTALVO FERNANDA DEL CARMEN</t>
  </si>
  <si>
    <t>CHIGO ACUA BRAYAN DE JESUS</t>
  </si>
  <si>
    <t>IXTEPAN CAPI BRAYAN DE JESUS</t>
  </si>
  <si>
    <t>SEBA XALA ANGELES MAYLETH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</si>
</sst>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8" xfId="0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22" zoomScale="86" zoomScaleNormal="86" workbookViewId="0">
      <selection activeCell="Q34" sqref="Q34"/>
    </sheetView>
  </sheetViews>
  <sheetFormatPr baseColWidth="10" defaultColWidth="10.73046875" defaultRowHeight="14.25"/>
  <cols>
    <col min="1" max="1" width="1.265625" customWidth="1"/>
    <col min="2" max="2" width="5" customWidth="1"/>
    <col min="3" max="3" width="10.86328125" customWidth="1"/>
    <col min="4" max="9" width="7.73046875" customWidth="1"/>
    <col min="10" max="10" width="7.1328125" customWidth="1"/>
    <col min="11" max="12" width="5.73046875" customWidth="1"/>
    <col min="13" max="13" width="6.3984375" customWidth="1"/>
    <col min="14" max="16" width="5.73046875" customWidth="1"/>
    <col min="17" max="17" width="8.73046875" customWidth="1"/>
    <col min="18" max="19" width="5.73046875" customWidth="1"/>
  </cols>
  <sheetData>
    <row r="2" spans="2:18" ht="15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>
      <c r="C4" t="s">
        <v>0</v>
      </c>
      <c r="D4" s="32" t="s">
        <v>95</v>
      </c>
      <c r="E4" s="32"/>
      <c r="F4" s="32"/>
      <c r="G4" s="32"/>
      <c r="I4" t="s">
        <v>1</v>
      </c>
      <c r="J4" s="26" t="s">
        <v>96</v>
      </c>
      <c r="K4" s="26"/>
      <c r="M4" t="s">
        <v>2</v>
      </c>
      <c r="N4" s="33">
        <v>45588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26" t="s">
        <v>97</v>
      </c>
      <c r="E6" s="26"/>
      <c r="F6" s="26"/>
      <c r="G6" s="26"/>
      <c r="I6" s="25" t="s">
        <v>22</v>
      </c>
      <c r="J6" s="25"/>
      <c r="K6" s="26" t="s">
        <v>25</v>
      </c>
      <c r="L6" s="26"/>
      <c r="M6" s="26"/>
      <c r="N6" s="26"/>
      <c r="O6" s="26"/>
      <c r="P6" s="26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3" t="s">
        <v>166</v>
      </c>
      <c r="D9" s="38" t="s">
        <v>98</v>
      </c>
      <c r="E9" s="39"/>
      <c r="F9" s="39"/>
      <c r="G9" s="39"/>
      <c r="H9" s="39"/>
      <c r="I9" s="40"/>
      <c r="J9" s="4">
        <v>90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95</v>
      </c>
    </row>
    <row r="10" spans="2:18">
      <c r="B10" s="6">
        <f>B9+1</f>
        <v>2</v>
      </c>
      <c r="C10" s="13" t="s">
        <v>167</v>
      </c>
      <c r="D10" s="35" t="s">
        <v>99</v>
      </c>
      <c r="E10" s="36"/>
      <c r="F10" s="36"/>
      <c r="G10" s="36"/>
      <c r="H10" s="36"/>
      <c r="I10" s="37"/>
      <c r="J10" s="4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33" si="0">SUM(J10+K10)/2</f>
        <v>95</v>
      </c>
    </row>
    <row r="11" spans="2:18">
      <c r="B11" s="6">
        <f t="shared" ref="B11:B53" si="1">B10+1</f>
        <v>3</v>
      </c>
      <c r="C11" s="13" t="s">
        <v>168</v>
      </c>
      <c r="D11" s="35" t="s">
        <v>100</v>
      </c>
      <c r="E11" s="36"/>
      <c r="F11" s="36"/>
      <c r="G11" s="36"/>
      <c r="H11" s="36"/>
      <c r="I11" s="37"/>
      <c r="J11" s="4">
        <v>90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95</v>
      </c>
    </row>
    <row r="12" spans="2:18">
      <c r="B12" s="6">
        <f t="shared" si="1"/>
        <v>4</v>
      </c>
      <c r="C12" s="13" t="s">
        <v>169</v>
      </c>
      <c r="D12" s="35" t="s">
        <v>101</v>
      </c>
      <c r="E12" s="36"/>
      <c r="F12" s="36"/>
      <c r="G12" s="36"/>
      <c r="H12" s="36"/>
      <c r="I12" s="37"/>
      <c r="J12" s="4">
        <v>90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95</v>
      </c>
    </row>
    <row r="13" spans="2:18">
      <c r="B13" s="6">
        <f t="shared" si="1"/>
        <v>5</v>
      </c>
      <c r="C13" s="13" t="s">
        <v>170</v>
      </c>
      <c r="D13" s="35" t="s">
        <v>102</v>
      </c>
      <c r="E13" s="36"/>
      <c r="F13" s="36"/>
      <c r="G13" s="36"/>
      <c r="H13" s="36"/>
      <c r="I13" s="37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95</v>
      </c>
    </row>
    <row r="14" spans="2:18">
      <c r="B14" s="6">
        <f t="shared" si="1"/>
        <v>6</v>
      </c>
      <c r="C14" s="13" t="s">
        <v>171</v>
      </c>
      <c r="D14" s="35" t="s">
        <v>103</v>
      </c>
      <c r="E14" s="36"/>
      <c r="F14" s="36"/>
      <c r="G14" s="36"/>
      <c r="H14" s="36"/>
      <c r="I14" s="37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95</v>
      </c>
    </row>
    <row r="15" spans="2:18">
      <c r="B15" s="6">
        <f t="shared" si="1"/>
        <v>7</v>
      </c>
      <c r="C15" s="13" t="s">
        <v>172</v>
      </c>
      <c r="D15" s="35" t="s">
        <v>104</v>
      </c>
      <c r="E15" s="36"/>
      <c r="F15" s="36"/>
      <c r="G15" s="36"/>
      <c r="H15" s="36"/>
      <c r="I15" s="37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100</v>
      </c>
    </row>
    <row r="16" spans="2:18">
      <c r="B16" s="6">
        <f t="shared" si="1"/>
        <v>8</v>
      </c>
      <c r="C16" s="13" t="s">
        <v>173</v>
      </c>
      <c r="D16" s="35" t="s">
        <v>105</v>
      </c>
      <c r="E16" s="36"/>
      <c r="F16" s="36"/>
      <c r="G16" s="36"/>
      <c r="H16" s="36"/>
      <c r="I16" s="3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100</v>
      </c>
    </row>
    <row r="17" spans="2:17">
      <c r="B17" s="6">
        <f t="shared" si="1"/>
        <v>9</v>
      </c>
      <c r="C17" s="13" t="s">
        <v>174</v>
      </c>
      <c r="D17" s="35" t="s">
        <v>106</v>
      </c>
      <c r="E17" s="36"/>
      <c r="F17" s="36"/>
      <c r="G17" s="36"/>
      <c r="H17" s="36"/>
      <c r="I17" s="37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70</v>
      </c>
    </row>
    <row r="18" spans="2:17">
      <c r="B18" s="6">
        <f t="shared" si="1"/>
        <v>10</v>
      </c>
      <c r="C18" s="13" t="s">
        <v>175</v>
      </c>
      <c r="D18" s="35" t="s">
        <v>107</v>
      </c>
      <c r="E18" s="36"/>
      <c r="F18" s="36"/>
      <c r="G18" s="36"/>
      <c r="H18" s="36"/>
      <c r="I18" s="37"/>
      <c r="J18" s="4">
        <v>90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95</v>
      </c>
    </row>
    <row r="19" spans="2:17">
      <c r="B19" s="6">
        <f t="shared" si="1"/>
        <v>11</v>
      </c>
      <c r="C19" s="13" t="s">
        <v>176</v>
      </c>
      <c r="D19" s="35" t="s">
        <v>108</v>
      </c>
      <c r="E19" s="36"/>
      <c r="F19" s="36"/>
      <c r="G19" s="36"/>
      <c r="H19" s="36"/>
      <c r="I19" s="37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85</v>
      </c>
    </row>
    <row r="20" spans="2:17">
      <c r="B20" s="6">
        <f t="shared" si="1"/>
        <v>12</v>
      </c>
      <c r="C20" s="13" t="s">
        <v>177</v>
      </c>
      <c r="D20" s="35" t="s">
        <v>109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>
      <c r="B21" s="6">
        <f t="shared" si="1"/>
        <v>13</v>
      </c>
      <c r="C21" s="13" t="s">
        <v>178</v>
      </c>
      <c r="D21" s="35" t="s">
        <v>110</v>
      </c>
      <c r="E21" s="36"/>
      <c r="F21" s="36"/>
      <c r="G21" s="36"/>
      <c r="H21" s="36"/>
      <c r="I21" s="37"/>
      <c r="J21" s="4">
        <v>90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95</v>
      </c>
    </row>
    <row r="22" spans="2:17">
      <c r="B22" s="6">
        <f t="shared" si="1"/>
        <v>14</v>
      </c>
      <c r="C22" s="13" t="s">
        <v>179</v>
      </c>
      <c r="D22" s="35" t="s">
        <v>111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>
      <c r="B23" s="6">
        <f t="shared" si="1"/>
        <v>15</v>
      </c>
      <c r="C23" s="13" t="s">
        <v>180</v>
      </c>
      <c r="D23" s="35" t="s">
        <v>112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>
      <c r="B24" s="6">
        <f t="shared" si="1"/>
        <v>16</v>
      </c>
      <c r="C24" s="13" t="s">
        <v>181</v>
      </c>
      <c r="D24" s="35" t="s">
        <v>113</v>
      </c>
      <c r="E24" s="36"/>
      <c r="F24" s="36"/>
      <c r="G24" s="36"/>
      <c r="H24" s="36"/>
      <c r="I24" s="37"/>
      <c r="J24" s="4">
        <v>90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95</v>
      </c>
    </row>
    <row r="25" spans="2:17">
      <c r="B25" s="6">
        <f t="shared" si="1"/>
        <v>17</v>
      </c>
      <c r="C25" s="13" t="s">
        <v>182</v>
      </c>
      <c r="D25" s="35" t="s">
        <v>114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>
      <c r="B26" s="6">
        <f t="shared" si="1"/>
        <v>18</v>
      </c>
      <c r="C26" s="13" t="s">
        <v>183</v>
      </c>
      <c r="D26" s="35" t="s">
        <v>115</v>
      </c>
      <c r="E26" s="36"/>
      <c r="F26" s="36"/>
      <c r="G26" s="36"/>
      <c r="H26" s="36"/>
      <c r="I26" s="37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95</v>
      </c>
    </row>
    <row r="27" spans="2:17">
      <c r="B27" s="6">
        <f t="shared" si="1"/>
        <v>19</v>
      </c>
      <c r="C27" s="13" t="s">
        <v>184</v>
      </c>
      <c r="D27" s="35" t="s">
        <v>116</v>
      </c>
      <c r="E27" s="36"/>
      <c r="F27" s="36"/>
      <c r="G27" s="36"/>
      <c r="H27" s="36"/>
      <c r="I27" s="37"/>
      <c r="J27" s="4">
        <v>90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95</v>
      </c>
    </row>
    <row r="28" spans="2:17">
      <c r="B28" s="6">
        <f t="shared" si="1"/>
        <v>20</v>
      </c>
      <c r="C28" s="13" t="s">
        <v>185</v>
      </c>
      <c r="D28" s="35" t="s">
        <v>117</v>
      </c>
      <c r="E28" s="36"/>
      <c r="F28" s="36"/>
      <c r="G28" s="36"/>
      <c r="H28" s="36"/>
      <c r="I28" s="37"/>
      <c r="J28" s="4">
        <v>90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f t="shared" si="0"/>
        <v>95</v>
      </c>
    </row>
    <row r="29" spans="2:17">
      <c r="B29" s="6">
        <f t="shared" si="1"/>
        <v>21</v>
      </c>
      <c r="C29" s="13" t="s">
        <v>186</v>
      </c>
      <c r="D29" s="35" t="s">
        <v>118</v>
      </c>
      <c r="E29" s="36"/>
      <c r="F29" s="36"/>
      <c r="G29" s="36"/>
      <c r="H29" s="36"/>
      <c r="I29" s="37"/>
      <c r="J29" s="4">
        <v>90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f t="shared" si="0"/>
        <v>95</v>
      </c>
    </row>
    <row r="30" spans="2:17">
      <c r="B30" s="6">
        <f t="shared" si="1"/>
        <v>22</v>
      </c>
      <c r="C30" s="13" t="s">
        <v>187</v>
      </c>
      <c r="D30" s="35" t="s">
        <v>119</v>
      </c>
      <c r="E30" s="36"/>
      <c r="F30" s="36"/>
      <c r="G30" s="36"/>
      <c r="H30" s="36"/>
      <c r="I30" s="37"/>
      <c r="J30" s="4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f t="shared" si="0"/>
        <v>95</v>
      </c>
    </row>
    <row r="31" spans="2:17">
      <c r="B31" s="6">
        <f t="shared" si="1"/>
        <v>23</v>
      </c>
      <c r="C31" s="13" t="s">
        <v>188</v>
      </c>
      <c r="D31" s="35" t="s">
        <v>120</v>
      </c>
      <c r="E31" s="36"/>
      <c r="F31" s="36"/>
      <c r="G31" s="36"/>
      <c r="H31" s="36"/>
      <c r="I31" s="37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4">
        <f t="shared" si="0"/>
        <v>100</v>
      </c>
    </row>
    <row r="32" spans="2:17">
      <c r="B32" s="6">
        <f t="shared" si="1"/>
        <v>24</v>
      </c>
      <c r="C32" s="13" t="s">
        <v>189</v>
      </c>
      <c r="D32" s="35" t="s">
        <v>121</v>
      </c>
      <c r="E32" s="36"/>
      <c r="F32" s="36"/>
      <c r="G32" s="36"/>
      <c r="H32" s="36"/>
      <c r="I32" s="37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4">
        <f t="shared" si="0"/>
        <v>100</v>
      </c>
    </row>
    <row r="33" spans="2:17">
      <c r="B33" s="6">
        <f t="shared" si="1"/>
        <v>25</v>
      </c>
      <c r="C33" s="13" t="s">
        <v>190</v>
      </c>
      <c r="D33" s="35" t="s">
        <v>122</v>
      </c>
      <c r="E33" s="36"/>
      <c r="F33" s="36"/>
      <c r="G33" s="36"/>
      <c r="H33" s="36"/>
      <c r="I33" s="37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4">
        <f t="shared" si="0"/>
        <v>100</v>
      </c>
    </row>
    <row r="34" spans="2:17">
      <c r="B34" s="6">
        <f t="shared" si="1"/>
        <v>26</v>
      </c>
      <c r="C34" s="13"/>
      <c r="D34" s="35"/>
      <c r="E34" s="36"/>
      <c r="F34" s="36"/>
      <c r="G34" s="36"/>
      <c r="H34" s="36"/>
      <c r="I34" s="37"/>
      <c r="J34" s="4">
        <f>SUM(J9:J33)</f>
        <v>2320</v>
      </c>
      <c r="K34" s="21">
        <f>SUM(K9:K33)</f>
        <v>2450</v>
      </c>
      <c r="L34" s="4"/>
      <c r="M34" s="4"/>
      <c r="N34" s="4"/>
      <c r="O34" s="4"/>
      <c r="P34" s="4"/>
      <c r="Q34" s="15">
        <f>AVERAGE(Q9:Q33)</f>
        <v>95.4</v>
      </c>
    </row>
    <row r="35" spans="2:17">
      <c r="B35" s="6">
        <f t="shared" si="1"/>
        <v>27</v>
      </c>
      <c r="C35" s="13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4"/>
      <c r="Q35" s="15"/>
    </row>
    <row r="36" spans="2:17">
      <c r="B36" s="6">
        <f t="shared" si="1"/>
        <v>28</v>
      </c>
      <c r="C36" s="13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5"/>
    </row>
    <row r="37" spans="2:17">
      <c r="B37" s="6">
        <f t="shared" si="1"/>
        <v>29</v>
      </c>
      <c r="C37" s="13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5"/>
    </row>
    <row r="38" spans="2:17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5"/>
    </row>
    <row r="39" spans="2:17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5"/>
    </row>
    <row r="40" spans="2:17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5"/>
    </row>
    <row r="41" spans="2:17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5"/>
    </row>
    <row r="42" spans="2:17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5"/>
    </row>
    <row r="43" spans="2:17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5"/>
    </row>
    <row r="44" spans="2:17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5"/>
    </row>
    <row r="45" spans="2:17">
      <c r="B45" s="6">
        <f t="shared" si="1"/>
        <v>37</v>
      </c>
      <c r="C45" s="6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5"/>
    </row>
    <row r="46" spans="2:17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5"/>
    </row>
    <row r="47" spans="2:17">
      <c r="B47" s="6">
        <f t="shared" si="1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5"/>
    </row>
    <row r="48" spans="2:17">
      <c r="B48" s="6">
        <f t="shared" si="1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5"/>
    </row>
    <row r="49" spans="2:17">
      <c r="B49" s="6">
        <f t="shared" si="1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5"/>
    </row>
    <row r="50" spans="2:17">
      <c r="B50" s="6">
        <f t="shared" si="1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5"/>
    </row>
    <row r="51" spans="2:17">
      <c r="B51" s="6">
        <f t="shared" si="1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5"/>
    </row>
    <row r="52" spans="2:17">
      <c r="B52" s="6">
        <f t="shared" si="1"/>
        <v>44</v>
      </c>
      <c r="C52" s="3"/>
      <c r="D52" s="47"/>
      <c r="E52" s="48"/>
      <c r="F52" s="48"/>
      <c r="G52" s="48"/>
      <c r="H52" s="48"/>
      <c r="I52" s="49"/>
      <c r="J52" s="3"/>
      <c r="K52" s="3"/>
      <c r="L52" s="3"/>
      <c r="M52" s="3"/>
      <c r="N52" s="3"/>
      <c r="O52" s="3"/>
      <c r="P52" s="3"/>
      <c r="Q52" s="15"/>
    </row>
    <row r="53" spans="2:17">
      <c r="B53" s="6">
        <f t="shared" si="1"/>
        <v>45</v>
      </c>
      <c r="C53" s="25"/>
      <c r="D53" s="25"/>
      <c r="E53" s="1"/>
      <c r="H53" s="28" t="s">
        <v>19</v>
      </c>
      <c r="I53" s="28"/>
      <c r="J53" s="10">
        <v>25</v>
      </c>
      <c r="K53" s="22">
        <v>25</v>
      </c>
      <c r="L53" s="10">
        <f t="shared" ref="L53:P57" si="2">COUNTIF(L9:L52,"&gt;=70")</f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25</v>
      </c>
    </row>
    <row r="54" spans="2:17">
      <c r="C54" s="25"/>
      <c r="D54" s="25"/>
      <c r="E54" s="8"/>
      <c r="H54" s="29" t="s">
        <v>20</v>
      </c>
      <c r="I54" s="29"/>
      <c r="J54" s="11">
        <v>0</v>
      </c>
      <c r="K54" s="23"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0</v>
      </c>
    </row>
    <row r="55" spans="2:17">
      <c r="C55" s="25"/>
      <c r="D55" s="25"/>
      <c r="E55" s="25"/>
      <c r="H55" s="29" t="s">
        <v>21</v>
      </c>
      <c r="I55" s="29"/>
      <c r="J55" s="11">
        <v>25</v>
      </c>
      <c r="K55" s="23">
        <v>25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25</v>
      </c>
    </row>
    <row r="56" spans="2:17">
      <c r="C56" s="25"/>
      <c r="D56" s="25"/>
      <c r="E56" s="1"/>
      <c r="H56" s="30" t="s">
        <v>16</v>
      </c>
      <c r="I56" s="30"/>
      <c r="J56" s="12">
        <f>J53/J55</f>
        <v>1</v>
      </c>
      <c r="K56" s="12">
        <f>K53/K55</f>
        <v>1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v>1</v>
      </c>
    </row>
    <row r="57" spans="2:17">
      <c r="C57" s="25"/>
      <c r="D57" s="25"/>
      <c r="E57" s="1"/>
      <c r="H57" s="30" t="s">
        <v>17</v>
      </c>
      <c r="I57" s="30"/>
      <c r="J57" s="12">
        <f>J54/J55</f>
        <v>0</v>
      </c>
      <c r="K57" s="12">
        <f>K54/K55</f>
        <v>0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v>0</v>
      </c>
    </row>
    <row r="58" spans="2:17">
      <c r="C58" s="25"/>
      <c r="D58" s="25"/>
      <c r="E58" s="8"/>
    </row>
    <row r="59" spans="2:17">
      <c r="C59" s="1"/>
      <c r="D59" s="1"/>
      <c r="E59" s="8"/>
    </row>
    <row r="60" spans="2:17">
      <c r="J60" s="31"/>
      <c r="K60" s="31"/>
      <c r="L60" s="31"/>
      <c r="M60" s="31"/>
      <c r="N60" s="31"/>
      <c r="O60" s="31"/>
      <c r="P60" s="31"/>
    </row>
    <row r="61" spans="2:17">
      <c r="J61" s="24" t="s">
        <v>18</v>
      </c>
      <c r="K61" s="24"/>
      <c r="L61" s="24"/>
      <c r="M61" s="24"/>
      <c r="N61" s="24"/>
      <c r="O61" s="24"/>
      <c r="P61" s="24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A15" zoomScaleNormal="100" workbookViewId="0">
      <selection activeCell="Q26" sqref="Q26"/>
    </sheetView>
  </sheetViews>
  <sheetFormatPr baseColWidth="10" defaultColWidth="10.73046875" defaultRowHeight="14.25"/>
  <cols>
    <col min="1" max="1" width="1.265625" customWidth="1"/>
    <col min="2" max="2" width="5" customWidth="1"/>
    <col min="3" max="3" width="10.86328125" customWidth="1"/>
    <col min="4" max="9" width="7.73046875" customWidth="1"/>
    <col min="10" max="10" width="7.1328125" customWidth="1"/>
    <col min="11" max="12" width="5.73046875" customWidth="1"/>
    <col min="13" max="13" width="6.3984375" customWidth="1"/>
    <col min="14" max="16" width="5.73046875" customWidth="1"/>
    <col min="17" max="17" width="8.73046875" customWidth="1"/>
    <col min="18" max="19" width="5.73046875" customWidth="1"/>
  </cols>
  <sheetData>
    <row r="2" spans="2:18" ht="15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ht="14.25" customHeight="1">
      <c r="C4" t="s">
        <v>0</v>
      </c>
      <c r="D4" s="32" t="s">
        <v>91</v>
      </c>
      <c r="E4" s="32"/>
      <c r="F4" s="32"/>
      <c r="G4" s="32"/>
      <c r="I4" t="s">
        <v>1</v>
      </c>
      <c r="J4" s="26" t="s">
        <v>92</v>
      </c>
      <c r="K4" s="26"/>
      <c r="M4" t="s">
        <v>2</v>
      </c>
      <c r="N4" s="33">
        <v>45588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26" t="s">
        <v>93</v>
      </c>
      <c r="E6" s="26"/>
      <c r="F6" s="26"/>
      <c r="G6" s="26"/>
      <c r="I6" s="25" t="s">
        <v>22</v>
      </c>
      <c r="J6" s="25"/>
      <c r="K6" s="26" t="s">
        <v>25</v>
      </c>
      <c r="L6" s="26"/>
      <c r="M6" s="26"/>
      <c r="N6" s="26"/>
      <c r="O6" s="26"/>
      <c r="P6" s="26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3" t="s">
        <v>29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100</v>
      </c>
    </row>
    <row r="10" spans="2:18" ht="15" customHeight="1">
      <c r="B10" s="6">
        <f>B9+1</f>
        <v>2</v>
      </c>
      <c r="C10" s="13" t="s">
        <v>30</v>
      </c>
      <c r="D10" s="35" t="s">
        <v>27</v>
      </c>
      <c r="E10" s="36"/>
      <c r="F10" s="36"/>
      <c r="G10" s="36"/>
      <c r="H10" s="36"/>
      <c r="I10" s="37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>SUM(J10+K10)/2</f>
        <v>100</v>
      </c>
    </row>
    <row r="11" spans="2:18" ht="14.25" customHeight="1">
      <c r="B11" s="6">
        <f t="shared" ref="B11:B53" si="0">B10+1</f>
        <v>3</v>
      </c>
      <c r="C11" s="13" t="s">
        <v>31</v>
      </c>
      <c r="D11" s="50" t="s">
        <v>44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>SUM(J11+K11)/2</f>
        <v>100</v>
      </c>
    </row>
    <row r="12" spans="2:18" ht="14.25" customHeight="1">
      <c r="B12" s="6">
        <f t="shared" si="0"/>
        <v>4</v>
      </c>
      <c r="C12" s="13" t="s">
        <v>32</v>
      </c>
      <c r="D12" s="53" t="s">
        <v>45</v>
      </c>
      <c r="E12" s="51"/>
      <c r="F12" s="51"/>
      <c r="G12" s="51"/>
      <c r="H12" s="51"/>
      <c r="I12" s="52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>SUM(J12+K12)/2</f>
        <v>90</v>
      </c>
    </row>
    <row r="13" spans="2:18">
      <c r="B13" s="6">
        <f t="shared" si="0"/>
        <v>5</v>
      </c>
      <c r="C13" s="13" t="s">
        <v>33</v>
      </c>
      <c r="D13" s="50" t="s">
        <v>193</v>
      </c>
      <c r="E13" s="51"/>
      <c r="F13" s="51"/>
      <c r="G13" s="51"/>
      <c r="H13" s="51"/>
      <c r="I13" s="52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>SUM(J13+K13)/2</f>
        <v>100</v>
      </c>
    </row>
    <row r="14" spans="2:18">
      <c r="B14" s="6">
        <f t="shared" si="0"/>
        <v>6</v>
      </c>
      <c r="C14" s="13" t="s">
        <v>34</v>
      </c>
      <c r="D14" s="53" t="s">
        <v>46</v>
      </c>
      <c r="E14" s="51"/>
      <c r="F14" s="51"/>
      <c r="G14" s="51"/>
      <c r="H14" s="51"/>
      <c r="I14" s="52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>SUM(J14+K14)/2</f>
        <v>100</v>
      </c>
    </row>
    <row r="15" spans="2:18" ht="15" customHeight="1">
      <c r="B15" s="6">
        <f t="shared" si="0"/>
        <v>7</v>
      </c>
      <c r="C15" s="13" t="s">
        <v>35</v>
      </c>
      <c r="D15" s="50" t="s">
        <v>47</v>
      </c>
      <c r="E15" s="51"/>
      <c r="F15" s="51"/>
      <c r="G15" s="51"/>
      <c r="H15" s="51"/>
      <c r="I15" s="52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>SUM(J15+K15)/2</f>
        <v>90</v>
      </c>
    </row>
    <row r="16" spans="2:18">
      <c r="B16" s="6">
        <f t="shared" si="0"/>
        <v>8</v>
      </c>
      <c r="C16" s="13" t="s">
        <v>36</v>
      </c>
      <c r="D16" s="50" t="s">
        <v>48</v>
      </c>
      <c r="E16" s="51"/>
      <c r="F16" s="51"/>
      <c r="G16" s="51"/>
      <c r="H16" s="51"/>
      <c r="I16" s="52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>SUM(J16+K16)/2</f>
        <v>90</v>
      </c>
    </row>
    <row r="17" spans="2:17">
      <c r="B17" s="6">
        <f t="shared" si="0"/>
        <v>9</v>
      </c>
      <c r="C17" s="13" t="s">
        <v>192</v>
      </c>
      <c r="D17" s="50" t="s">
        <v>49</v>
      </c>
      <c r="E17" s="51"/>
      <c r="F17" s="51"/>
      <c r="G17" s="51"/>
      <c r="H17" s="51"/>
      <c r="I17" s="52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>SUM(J17+K17)/2</f>
        <v>100</v>
      </c>
    </row>
    <row r="18" spans="2:17">
      <c r="B18" s="6">
        <f t="shared" si="0"/>
        <v>10</v>
      </c>
      <c r="C18" s="13" t="s">
        <v>37</v>
      </c>
      <c r="D18" s="50" t="s">
        <v>50</v>
      </c>
      <c r="E18" s="51"/>
      <c r="F18" s="51"/>
      <c r="G18" s="51"/>
      <c r="H18" s="51"/>
      <c r="I18" s="52"/>
      <c r="J18" s="4">
        <v>100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>SUM(J18+K18)/2</f>
        <v>90</v>
      </c>
    </row>
    <row r="19" spans="2:17">
      <c r="B19" s="6">
        <f t="shared" si="0"/>
        <v>11</v>
      </c>
      <c r="C19" s="13" t="s">
        <v>38</v>
      </c>
      <c r="D19" s="50" t="s">
        <v>51</v>
      </c>
      <c r="E19" s="51"/>
      <c r="F19" s="51"/>
      <c r="G19" s="51"/>
      <c r="H19" s="51"/>
      <c r="I19" s="52"/>
      <c r="J19" s="4">
        <v>90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>SUM(J19+K19)/2</f>
        <v>85</v>
      </c>
    </row>
    <row r="20" spans="2:17">
      <c r="B20" s="6">
        <f t="shared" si="0"/>
        <v>12</v>
      </c>
      <c r="C20" s="13" t="s">
        <v>39</v>
      </c>
      <c r="D20" s="50" t="s">
        <v>52</v>
      </c>
      <c r="E20" s="51"/>
      <c r="F20" s="51"/>
      <c r="G20" s="51"/>
      <c r="H20" s="51"/>
      <c r="I20" s="52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>SUM(J20+K20)/2</f>
        <v>100</v>
      </c>
    </row>
    <row r="21" spans="2:17">
      <c r="B21" s="6">
        <f t="shared" si="0"/>
        <v>13</v>
      </c>
      <c r="C21" s="13" t="s">
        <v>40</v>
      </c>
      <c r="D21" s="50" t="s">
        <v>53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>SUM(J21+K21)/2</f>
        <v>90</v>
      </c>
    </row>
    <row r="22" spans="2:17">
      <c r="B22" s="6">
        <f t="shared" si="0"/>
        <v>14</v>
      </c>
      <c r="C22" s="13" t="s">
        <v>94</v>
      </c>
      <c r="D22" s="35" t="s">
        <v>54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>SUM(J22+K22)/2</f>
        <v>100</v>
      </c>
    </row>
    <row r="23" spans="2:17">
      <c r="B23" s="6">
        <f t="shared" si="0"/>
        <v>15</v>
      </c>
      <c r="C23" s="13" t="s">
        <v>41</v>
      </c>
      <c r="D23" s="35" t="s">
        <v>55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>SUM(J23+K23)/2</f>
        <v>100</v>
      </c>
    </row>
    <row r="24" spans="2:17">
      <c r="B24" s="6">
        <f t="shared" si="0"/>
        <v>16</v>
      </c>
      <c r="C24" s="13" t="s">
        <v>42</v>
      </c>
      <c r="D24" s="35" t="s">
        <v>56</v>
      </c>
      <c r="E24" s="36"/>
      <c r="F24" s="36"/>
      <c r="G24" s="36"/>
      <c r="H24" s="36"/>
      <c r="I24" s="37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>SUM(J24+K24)/2</f>
        <v>100</v>
      </c>
    </row>
    <row r="25" spans="2:17">
      <c r="B25" s="6">
        <f t="shared" si="0"/>
        <v>17</v>
      </c>
      <c r="C25" s="13" t="s">
        <v>43</v>
      </c>
      <c r="D25" s="35" t="s">
        <v>57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>SUM(J25+K25)/2</f>
        <v>100</v>
      </c>
    </row>
    <row r="26" spans="2:17">
      <c r="B26" s="6">
        <f t="shared" si="0"/>
        <v>18</v>
      </c>
      <c r="C26" s="13"/>
      <c r="D26" s="35"/>
      <c r="E26" s="36"/>
      <c r="F26" s="36"/>
      <c r="G26" s="36"/>
      <c r="H26" s="36"/>
      <c r="I26" s="37"/>
      <c r="J26" s="4">
        <f>SUM(J9:J25)</f>
        <v>1650</v>
      </c>
      <c r="K26" s="21">
        <f>SUM(K9:K25)</f>
        <v>1620</v>
      </c>
      <c r="L26" s="4"/>
      <c r="M26" s="4"/>
      <c r="N26" s="4"/>
      <c r="O26" s="4"/>
      <c r="P26" s="4"/>
      <c r="Q26" s="15">
        <f>AVERAGE(Q9:Q25)</f>
        <v>96.17647058823529</v>
      </c>
    </row>
    <row r="27" spans="2:17" ht="15" customHeight="1">
      <c r="B27" s="6">
        <f t="shared" si="0"/>
        <v>19</v>
      </c>
      <c r="C27" s="13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4"/>
      <c r="Q27" s="15"/>
    </row>
    <row r="28" spans="2:17">
      <c r="B28" s="6">
        <f t="shared" si="0"/>
        <v>20</v>
      </c>
      <c r="C28" s="13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4"/>
      <c r="Q28" s="15"/>
    </row>
    <row r="29" spans="2:17">
      <c r="B29" s="6">
        <f t="shared" si="0"/>
        <v>21</v>
      </c>
      <c r="C29" s="13"/>
      <c r="D29" s="35"/>
      <c r="E29" s="36"/>
      <c r="F29" s="36"/>
      <c r="G29" s="36"/>
      <c r="H29" s="36"/>
      <c r="I29" s="37"/>
      <c r="J29" s="4"/>
      <c r="K29" s="4"/>
      <c r="L29" s="4"/>
      <c r="M29" s="4"/>
      <c r="N29" s="4"/>
      <c r="O29" s="4"/>
      <c r="P29" s="4"/>
      <c r="Q29" s="15"/>
    </row>
    <row r="30" spans="2:17">
      <c r="B30" s="6">
        <f t="shared" si="0"/>
        <v>22</v>
      </c>
      <c r="C30" s="13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4"/>
      <c r="Q30" s="15"/>
    </row>
    <row r="31" spans="2:17">
      <c r="B31" s="6">
        <f t="shared" si="0"/>
        <v>23</v>
      </c>
      <c r="C31" s="13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4"/>
      <c r="Q31" s="15"/>
    </row>
    <row r="32" spans="2:17">
      <c r="B32" s="6">
        <f t="shared" si="0"/>
        <v>24</v>
      </c>
      <c r="C32" s="13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4"/>
      <c r="Q32" s="15"/>
    </row>
    <row r="33" spans="2:17">
      <c r="B33" s="6">
        <f t="shared" si="0"/>
        <v>25</v>
      </c>
      <c r="C33" s="13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4"/>
      <c r="Q33" s="15"/>
    </row>
    <row r="34" spans="2:17">
      <c r="B34" s="6">
        <f t="shared" si="0"/>
        <v>26</v>
      </c>
      <c r="C34" s="13"/>
      <c r="D34" s="35"/>
      <c r="E34" s="36"/>
      <c r="F34" s="36"/>
      <c r="G34" s="36"/>
      <c r="H34" s="36"/>
      <c r="I34" s="37"/>
      <c r="J34" s="4"/>
      <c r="K34" s="4"/>
      <c r="L34" s="4"/>
      <c r="M34" s="4"/>
      <c r="N34" s="4"/>
      <c r="O34" s="4"/>
      <c r="P34" s="4"/>
      <c r="Q34" s="15"/>
    </row>
    <row r="35" spans="2:17">
      <c r="B35" s="6">
        <f t="shared" si="0"/>
        <v>27</v>
      </c>
      <c r="C35" s="13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4"/>
      <c r="Q35" s="15"/>
    </row>
    <row r="36" spans="2:17">
      <c r="B36" s="6">
        <f t="shared" si="0"/>
        <v>28</v>
      </c>
      <c r="C36" s="13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5"/>
    </row>
    <row r="37" spans="2:17">
      <c r="B37" s="6">
        <f t="shared" si="0"/>
        <v>29</v>
      </c>
      <c r="C37" s="13"/>
      <c r="D37" s="5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5"/>
    </row>
    <row r="38" spans="2:17">
      <c r="B38" s="6">
        <f t="shared" si="0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5"/>
    </row>
    <row r="39" spans="2:17">
      <c r="B39" s="6">
        <f t="shared" si="0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5"/>
    </row>
    <row r="40" spans="2:17">
      <c r="B40" s="6">
        <f t="shared" si="0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5"/>
    </row>
    <row r="41" spans="2:17">
      <c r="B41" s="6">
        <f t="shared" si="0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5"/>
    </row>
    <row r="42" spans="2:17">
      <c r="B42" s="6">
        <f t="shared" si="0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5"/>
    </row>
    <row r="43" spans="2:17">
      <c r="B43" s="6">
        <f t="shared" si="0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5"/>
    </row>
    <row r="44" spans="2:17">
      <c r="B44" s="6">
        <f t="shared" si="0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5"/>
    </row>
    <row r="45" spans="2:17">
      <c r="B45" s="6">
        <f t="shared" si="0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5"/>
    </row>
    <row r="46" spans="2:17">
      <c r="B46" s="6">
        <f t="shared" si="0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5"/>
    </row>
    <row r="47" spans="2:17">
      <c r="B47" s="6">
        <f t="shared" si="0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5"/>
    </row>
    <row r="48" spans="2:17">
      <c r="B48" s="6">
        <f t="shared" si="0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5"/>
    </row>
    <row r="49" spans="2:17">
      <c r="B49" s="6">
        <f t="shared" si="0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5"/>
    </row>
    <row r="50" spans="2:17">
      <c r="B50" s="6">
        <f t="shared" si="0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5"/>
    </row>
    <row r="51" spans="2:17">
      <c r="B51" s="6">
        <f t="shared" si="0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5"/>
    </row>
    <row r="52" spans="2:17">
      <c r="B52" s="6">
        <f t="shared" si="0"/>
        <v>44</v>
      </c>
      <c r="C52" s="7"/>
      <c r="D52" s="43"/>
      <c r="E52" s="43"/>
      <c r="F52" s="43"/>
      <c r="G52" s="43"/>
      <c r="H52" s="43"/>
      <c r="I52" s="43"/>
      <c r="J52" s="4"/>
      <c r="K52" s="4"/>
      <c r="L52" s="4"/>
      <c r="M52" s="4"/>
      <c r="N52" s="4"/>
      <c r="O52" s="4"/>
      <c r="P52" s="4"/>
      <c r="Q52" s="15"/>
    </row>
    <row r="53" spans="2:17">
      <c r="B53" s="6">
        <f t="shared" si="0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/>
    </row>
    <row r="54" spans="2:17">
      <c r="C54" s="25"/>
      <c r="D54" s="25"/>
      <c r="E54" s="1"/>
      <c r="H54" s="28" t="s">
        <v>19</v>
      </c>
      <c r="I54" s="28"/>
      <c r="J54" s="10">
        <v>17</v>
      </c>
      <c r="K54" s="10">
        <f t="shared" ref="K54:P58" si="1">COUNTIF(K10:K53,"&gt;=70")</f>
        <v>17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17</v>
      </c>
    </row>
    <row r="55" spans="2:17">
      <c r="C55" s="25"/>
      <c r="D55" s="25"/>
      <c r="E55" s="8"/>
      <c r="H55" s="29" t="s">
        <v>20</v>
      </c>
      <c r="I55" s="29"/>
      <c r="J55" s="11">
        <v>0</v>
      </c>
      <c r="K55" s="23"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>
      <c r="C56" s="25"/>
      <c r="D56" s="25"/>
      <c r="E56" s="25"/>
      <c r="H56" s="29" t="s">
        <v>21</v>
      </c>
      <c r="I56" s="29"/>
      <c r="J56" s="11">
        <v>17</v>
      </c>
      <c r="K56" s="23">
        <v>17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17</v>
      </c>
    </row>
    <row r="57" spans="2:17">
      <c r="C57" s="25"/>
      <c r="D57" s="25"/>
      <c r="E57" s="1"/>
      <c r="H57" s="30" t="s">
        <v>16</v>
      </c>
      <c r="I57" s="30"/>
      <c r="J57" s="12">
        <f>J54/J56</f>
        <v>1</v>
      </c>
      <c r="K57" s="12">
        <f>K54/K56</f>
        <v>1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>
      <c r="C58" s="25"/>
      <c r="D58" s="25"/>
      <c r="E58" s="1"/>
      <c r="H58" s="30" t="s">
        <v>17</v>
      </c>
      <c r="I58" s="30"/>
      <c r="J58" s="12">
        <f>J55/J56</f>
        <v>0</v>
      </c>
      <c r="K58" s="12">
        <f>K55/K56</f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>
      <c r="C59" s="25"/>
      <c r="D59" s="25"/>
      <c r="E59" s="8"/>
    </row>
    <row r="60" spans="2:17">
      <c r="C60" s="1"/>
      <c r="D60" s="1"/>
      <c r="E60" s="8"/>
    </row>
    <row r="61" spans="2:17">
      <c r="J61" s="31"/>
      <c r="K61" s="31"/>
      <c r="L61" s="31"/>
      <c r="M61" s="31"/>
      <c r="N61" s="31"/>
      <c r="O61" s="31"/>
      <c r="P61" s="31"/>
    </row>
    <row r="62" spans="2:17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6" zoomScale="88" zoomScaleNormal="80" workbookViewId="0">
      <selection activeCell="Q26" sqref="Q26"/>
    </sheetView>
  </sheetViews>
  <sheetFormatPr baseColWidth="10" defaultColWidth="10.73046875" defaultRowHeight="14.25"/>
  <cols>
    <col min="1" max="1" width="1.265625" customWidth="1"/>
    <col min="2" max="2" width="5" customWidth="1"/>
    <col min="3" max="3" width="10.86328125" customWidth="1"/>
    <col min="4" max="6" width="7.73046875" customWidth="1"/>
    <col min="7" max="7" width="10.86328125" customWidth="1"/>
    <col min="8" max="8" width="6.3984375" customWidth="1"/>
    <col min="9" max="9" width="7.73046875" customWidth="1"/>
    <col min="10" max="10" width="8" customWidth="1"/>
    <col min="11" max="12" width="5.73046875" customWidth="1"/>
    <col min="13" max="13" width="6.3984375" customWidth="1"/>
    <col min="14" max="16" width="5.73046875" customWidth="1"/>
    <col min="17" max="17" width="8.73046875" customWidth="1"/>
    <col min="18" max="19" width="5.73046875" customWidth="1"/>
  </cols>
  <sheetData>
    <row r="2" spans="2:18" ht="15.7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ht="14.25" customHeight="1">
      <c r="C4" t="s">
        <v>0</v>
      </c>
      <c r="D4" s="32" t="s">
        <v>91</v>
      </c>
      <c r="E4" s="32"/>
      <c r="F4" s="32"/>
      <c r="G4" s="32"/>
      <c r="I4" t="s">
        <v>1</v>
      </c>
      <c r="J4" s="26" t="s">
        <v>191</v>
      </c>
      <c r="K4" s="26"/>
      <c r="M4" t="s">
        <v>2</v>
      </c>
      <c r="N4" s="33">
        <v>45588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26" t="s">
        <v>28</v>
      </c>
      <c r="E6" s="26"/>
      <c r="F6" s="26"/>
      <c r="G6" s="26"/>
      <c r="I6" s="25" t="s">
        <v>22</v>
      </c>
      <c r="J6" s="25"/>
      <c r="K6" s="26" t="s">
        <v>25</v>
      </c>
      <c r="L6" s="26"/>
      <c r="M6" s="26"/>
      <c r="N6" s="26"/>
      <c r="O6" s="26"/>
      <c r="P6" s="26"/>
    </row>
    <row r="7" spans="2:18" ht="11.25" customHeight="1"/>
    <row r="8" spans="2:18">
      <c r="B8" s="3" t="s">
        <v>4</v>
      </c>
      <c r="C8" s="17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16">
        <v>1</v>
      </c>
      <c r="C9" s="20" t="s">
        <v>58</v>
      </c>
      <c r="D9" s="56" t="s">
        <v>74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100</v>
      </c>
    </row>
    <row r="10" spans="2:18">
      <c r="B10" s="16">
        <f>B9+1</f>
        <v>2</v>
      </c>
      <c r="C10" s="20" t="s">
        <v>59</v>
      </c>
      <c r="D10" s="55" t="s">
        <v>75</v>
      </c>
      <c r="E10" s="36"/>
      <c r="F10" s="36"/>
      <c r="G10" s="36"/>
      <c r="H10" s="36"/>
      <c r="I10" s="37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5" si="0">SUM(J10+K10)/2</f>
        <v>90</v>
      </c>
    </row>
    <row r="11" spans="2:18">
      <c r="B11" s="16">
        <f t="shared" ref="B11:B51" si="1">B10+1</f>
        <v>3</v>
      </c>
      <c r="C11" s="20" t="s">
        <v>60</v>
      </c>
      <c r="D11" s="55" t="s">
        <v>76</v>
      </c>
      <c r="E11" s="36"/>
      <c r="F11" s="36"/>
      <c r="G11" s="36"/>
      <c r="H11" s="36"/>
      <c r="I11" s="37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90</v>
      </c>
    </row>
    <row r="12" spans="2:18">
      <c r="B12" s="16">
        <f t="shared" si="1"/>
        <v>4</v>
      </c>
      <c r="C12" s="20" t="s">
        <v>61</v>
      </c>
      <c r="D12" s="55" t="s">
        <v>77</v>
      </c>
      <c r="E12" s="36"/>
      <c r="F12" s="36"/>
      <c r="G12" s="36"/>
      <c r="H12" s="36"/>
      <c r="I12" s="37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100</v>
      </c>
    </row>
    <row r="13" spans="2:18">
      <c r="B13" s="16">
        <f t="shared" si="1"/>
        <v>5</v>
      </c>
      <c r="C13" s="20" t="s">
        <v>62</v>
      </c>
      <c r="D13" s="55" t="s">
        <v>78</v>
      </c>
      <c r="E13" s="36"/>
      <c r="F13" s="36"/>
      <c r="G13" s="36"/>
      <c r="H13" s="36"/>
      <c r="I13" s="37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100</v>
      </c>
    </row>
    <row r="14" spans="2:18">
      <c r="B14" s="16">
        <f t="shared" si="1"/>
        <v>6</v>
      </c>
      <c r="C14" s="19" t="s">
        <v>63</v>
      </c>
      <c r="D14" s="55" t="s">
        <v>79</v>
      </c>
      <c r="E14" s="36"/>
      <c r="F14" s="36"/>
      <c r="G14" s="36"/>
      <c r="H14" s="36"/>
      <c r="I14" s="37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100</v>
      </c>
    </row>
    <row r="15" spans="2:18">
      <c r="B15" s="16">
        <f t="shared" si="1"/>
        <v>7</v>
      </c>
      <c r="C15" s="19" t="s">
        <v>64</v>
      </c>
      <c r="D15" s="55" t="s">
        <v>80</v>
      </c>
      <c r="E15" s="36"/>
      <c r="F15" s="36"/>
      <c r="G15" s="36"/>
      <c r="H15" s="36"/>
      <c r="I15" s="37"/>
      <c r="J15" s="4">
        <v>90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85</v>
      </c>
    </row>
    <row r="16" spans="2:18">
      <c r="B16" s="16">
        <f t="shared" si="1"/>
        <v>8</v>
      </c>
      <c r="C16" s="20" t="s">
        <v>65</v>
      </c>
      <c r="D16" s="55" t="s">
        <v>81</v>
      </c>
      <c r="E16" s="36"/>
      <c r="F16" s="36"/>
      <c r="G16" s="36"/>
      <c r="H16" s="36"/>
      <c r="I16" s="3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100</v>
      </c>
    </row>
    <row r="17" spans="2:17">
      <c r="B17" s="16">
        <f t="shared" si="1"/>
        <v>9</v>
      </c>
      <c r="C17" s="20" t="s">
        <v>67</v>
      </c>
      <c r="D17" s="55" t="s">
        <v>82</v>
      </c>
      <c r="E17" s="36"/>
      <c r="F17" s="36"/>
      <c r="G17" s="36"/>
      <c r="H17" s="36"/>
      <c r="I17" s="37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100</v>
      </c>
    </row>
    <row r="18" spans="2:17">
      <c r="B18" s="16">
        <f t="shared" si="1"/>
        <v>10</v>
      </c>
      <c r="C18" s="20" t="s">
        <v>66</v>
      </c>
      <c r="D18" s="55" t="s">
        <v>83</v>
      </c>
      <c r="E18" s="36"/>
      <c r="F18" s="36"/>
      <c r="G18" s="36"/>
      <c r="H18" s="36"/>
      <c r="I18" s="37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100</v>
      </c>
    </row>
    <row r="19" spans="2:17">
      <c r="B19" s="16">
        <f t="shared" si="1"/>
        <v>11</v>
      </c>
      <c r="C19" s="19" t="s">
        <v>67</v>
      </c>
      <c r="D19" s="55" t="s">
        <v>84</v>
      </c>
      <c r="E19" s="36"/>
      <c r="F19" s="36"/>
      <c r="G19" s="36"/>
      <c r="H19" s="36"/>
      <c r="I19" s="37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100</v>
      </c>
    </row>
    <row r="20" spans="2:17">
      <c r="B20" s="16">
        <f t="shared" si="1"/>
        <v>12</v>
      </c>
      <c r="C20" s="20" t="s">
        <v>68</v>
      </c>
      <c r="D20" s="55" t="s">
        <v>85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100</v>
      </c>
    </row>
    <row r="21" spans="2:17">
      <c r="B21" s="16">
        <v>13</v>
      </c>
      <c r="C21" s="19" t="s">
        <v>69</v>
      </c>
      <c r="D21" s="55" t="s">
        <v>86</v>
      </c>
      <c r="E21" s="36"/>
      <c r="F21" s="36"/>
      <c r="G21" s="36"/>
      <c r="H21" s="36"/>
      <c r="I21" s="37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100</v>
      </c>
    </row>
    <row r="22" spans="2:17">
      <c r="B22" s="16">
        <v>14</v>
      </c>
      <c r="C22" s="20" t="s">
        <v>70</v>
      </c>
      <c r="D22" s="55" t="s">
        <v>87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100</v>
      </c>
    </row>
    <row r="23" spans="2:17">
      <c r="B23" s="16">
        <f t="shared" si="1"/>
        <v>15</v>
      </c>
      <c r="C23" s="20" t="s">
        <v>71</v>
      </c>
      <c r="D23" s="55" t="s">
        <v>88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100</v>
      </c>
    </row>
    <row r="24" spans="2:17">
      <c r="B24" s="16">
        <f t="shared" si="1"/>
        <v>16</v>
      </c>
      <c r="C24" s="19" t="s">
        <v>72</v>
      </c>
      <c r="D24" s="57" t="s">
        <v>89</v>
      </c>
      <c r="E24" s="45"/>
      <c r="F24" s="45"/>
      <c r="G24" s="45"/>
      <c r="H24" s="45"/>
      <c r="I24" s="46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90</v>
      </c>
    </row>
    <row r="25" spans="2:17">
      <c r="B25" s="16">
        <f t="shared" si="1"/>
        <v>17</v>
      </c>
      <c r="C25" s="20" t="s">
        <v>73</v>
      </c>
      <c r="D25" s="57" t="s">
        <v>90</v>
      </c>
      <c r="E25" s="45"/>
      <c r="F25" s="45"/>
      <c r="G25" s="45"/>
      <c r="H25" s="45"/>
      <c r="I25" s="46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100</v>
      </c>
    </row>
    <row r="26" spans="2:17">
      <c r="B26" s="16">
        <f t="shared" si="1"/>
        <v>18</v>
      </c>
      <c r="C26" s="19"/>
      <c r="D26" s="59"/>
      <c r="E26" s="58"/>
      <c r="F26" s="58"/>
      <c r="G26" s="58"/>
      <c r="H26" s="58"/>
      <c r="I26" s="58"/>
      <c r="J26" s="4">
        <f>SUM(J9:J25)</f>
        <v>1660</v>
      </c>
      <c r="K26" s="21">
        <f>SUM(K9:K25)</f>
        <v>1650</v>
      </c>
      <c r="L26" s="4"/>
      <c r="M26" s="4"/>
      <c r="N26" s="4"/>
      <c r="O26" s="4"/>
      <c r="P26" s="4"/>
      <c r="Q26" s="15">
        <f>AVERAGE(Q9:Q25)</f>
        <v>97.352941176470594</v>
      </c>
    </row>
    <row r="27" spans="2:17">
      <c r="B27" s="16">
        <f t="shared" si="1"/>
        <v>19</v>
      </c>
      <c r="C27" s="20"/>
      <c r="D27" s="59"/>
      <c r="E27" s="58"/>
      <c r="F27" s="58"/>
      <c r="G27" s="58"/>
      <c r="H27" s="58"/>
      <c r="I27" s="58"/>
      <c r="J27" s="4"/>
      <c r="K27" s="4"/>
      <c r="L27" s="4"/>
      <c r="M27" s="4"/>
      <c r="N27" s="4"/>
      <c r="O27" s="4"/>
      <c r="P27" s="4"/>
      <c r="Q27" s="15"/>
    </row>
    <row r="28" spans="2:17">
      <c r="B28" s="16">
        <v>20</v>
      </c>
      <c r="C28" s="19"/>
      <c r="D28" s="59"/>
      <c r="E28" s="58"/>
      <c r="F28" s="58"/>
      <c r="G28" s="58"/>
      <c r="H28" s="58"/>
      <c r="I28" s="58"/>
      <c r="J28" s="4"/>
      <c r="K28" s="4"/>
      <c r="L28" s="4"/>
      <c r="M28" s="4"/>
      <c r="N28" s="4"/>
      <c r="O28" s="4"/>
      <c r="P28" s="4"/>
      <c r="Q28" s="15"/>
    </row>
    <row r="29" spans="2:17">
      <c r="B29" s="16">
        <f t="shared" si="1"/>
        <v>21</v>
      </c>
      <c r="C29" s="3"/>
      <c r="D29" s="59"/>
      <c r="E29" s="58"/>
      <c r="F29" s="58"/>
      <c r="G29" s="58"/>
      <c r="H29" s="58"/>
      <c r="I29" s="58"/>
      <c r="J29" s="4"/>
      <c r="K29" s="4"/>
      <c r="L29" s="4"/>
      <c r="M29" s="4"/>
      <c r="N29" s="4"/>
      <c r="O29" s="4"/>
      <c r="P29" s="4"/>
      <c r="Q29" s="15"/>
    </row>
    <row r="30" spans="2:17">
      <c r="B30" s="6">
        <f t="shared" si="1"/>
        <v>22</v>
      </c>
      <c r="C30" s="18"/>
      <c r="D30" s="58"/>
      <c r="E30" s="58"/>
      <c r="F30" s="58"/>
      <c r="G30" s="58"/>
      <c r="H30" s="58"/>
      <c r="I30" s="58"/>
      <c r="J30" s="4"/>
      <c r="K30" s="4"/>
      <c r="L30" s="4"/>
      <c r="M30" s="4"/>
      <c r="N30" s="4"/>
      <c r="O30" s="4"/>
      <c r="P30" s="4"/>
      <c r="Q30" s="15"/>
    </row>
    <row r="31" spans="2:17">
      <c r="B31" s="6">
        <f t="shared" si="1"/>
        <v>23</v>
      </c>
      <c r="C31" s="6"/>
      <c r="D31" s="58"/>
      <c r="E31" s="58"/>
      <c r="F31" s="58"/>
      <c r="G31" s="58"/>
      <c r="H31" s="58"/>
      <c r="I31" s="58"/>
      <c r="J31" s="4"/>
      <c r="K31" s="4"/>
      <c r="L31" s="4"/>
      <c r="M31" s="4"/>
      <c r="N31" s="4"/>
      <c r="O31" s="4"/>
      <c r="P31" s="4"/>
      <c r="Q31" s="15"/>
    </row>
    <row r="32" spans="2:17">
      <c r="B32" s="6">
        <f t="shared" si="1"/>
        <v>24</v>
      </c>
      <c r="C32" s="6"/>
      <c r="D32" s="58"/>
      <c r="E32" s="58"/>
      <c r="F32" s="58"/>
      <c r="G32" s="58"/>
      <c r="H32" s="58"/>
      <c r="I32" s="58"/>
      <c r="J32" s="4"/>
      <c r="K32" s="4"/>
      <c r="L32" s="4"/>
      <c r="M32" s="4"/>
      <c r="N32" s="4"/>
      <c r="O32" s="4"/>
      <c r="P32" s="4"/>
      <c r="Q32" s="15"/>
    </row>
    <row r="33" spans="2:17">
      <c r="B33" s="6">
        <f t="shared" si="1"/>
        <v>25</v>
      </c>
      <c r="C33" s="6"/>
      <c r="D33" s="58"/>
      <c r="E33" s="58"/>
      <c r="F33" s="58"/>
      <c r="G33" s="58"/>
      <c r="H33" s="58"/>
      <c r="I33" s="58"/>
      <c r="J33" s="4"/>
      <c r="K33" s="4"/>
      <c r="L33" s="4"/>
      <c r="M33" s="4"/>
      <c r="N33" s="4"/>
      <c r="O33" s="4"/>
      <c r="P33" s="4"/>
      <c r="Q33" s="15"/>
    </row>
    <row r="34" spans="2:17">
      <c r="B34" s="6">
        <f t="shared" si="1"/>
        <v>26</v>
      </c>
      <c r="C34" s="6"/>
      <c r="D34" s="58"/>
      <c r="E34" s="58"/>
      <c r="F34" s="58"/>
      <c r="G34" s="58"/>
      <c r="H34" s="58"/>
      <c r="I34" s="58"/>
      <c r="J34" s="4"/>
      <c r="K34" s="4"/>
      <c r="L34" s="4"/>
      <c r="M34" s="4"/>
      <c r="N34" s="4"/>
      <c r="O34" s="4"/>
      <c r="P34" s="4"/>
      <c r="Q34" s="15"/>
    </row>
    <row r="35" spans="2:17">
      <c r="B35" s="6">
        <f t="shared" si="1"/>
        <v>27</v>
      </c>
      <c r="C35" s="6"/>
      <c r="D35" s="58"/>
      <c r="E35" s="58"/>
      <c r="F35" s="58"/>
      <c r="G35" s="58"/>
      <c r="H35" s="58"/>
      <c r="I35" s="58"/>
      <c r="J35" s="4"/>
      <c r="K35" s="4"/>
      <c r="L35" s="4"/>
      <c r="M35" s="4"/>
      <c r="N35" s="4"/>
      <c r="O35" s="4"/>
      <c r="P35" s="4"/>
      <c r="Q35" s="15"/>
    </row>
    <row r="36" spans="2:17">
      <c r="B36" s="6">
        <f t="shared" si="1"/>
        <v>28</v>
      </c>
      <c r="C36" s="6"/>
      <c r="D36" s="58"/>
      <c r="E36" s="58"/>
      <c r="F36" s="58"/>
      <c r="G36" s="58"/>
      <c r="H36" s="58"/>
      <c r="I36" s="58"/>
      <c r="J36" s="4"/>
      <c r="K36" s="4"/>
      <c r="L36" s="4"/>
      <c r="M36" s="4"/>
      <c r="N36" s="4"/>
      <c r="O36" s="4"/>
      <c r="P36" s="4"/>
      <c r="Q36" s="15"/>
    </row>
    <row r="37" spans="2:17">
      <c r="B37" s="6">
        <f t="shared" si="1"/>
        <v>29</v>
      </c>
      <c r="C37" s="6"/>
      <c r="D37" s="58"/>
      <c r="E37" s="58"/>
      <c r="F37" s="58"/>
      <c r="G37" s="58"/>
      <c r="H37" s="58"/>
      <c r="I37" s="58"/>
      <c r="J37" s="4"/>
      <c r="K37" s="4"/>
      <c r="L37" s="4"/>
      <c r="M37" s="4"/>
      <c r="N37" s="4"/>
      <c r="O37" s="4"/>
      <c r="P37" s="4"/>
      <c r="Q37" s="15"/>
    </row>
    <row r="38" spans="2:17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5"/>
    </row>
    <row r="39" spans="2:17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5"/>
    </row>
    <row r="40" spans="2:17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5"/>
    </row>
    <row r="41" spans="2:17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5"/>
    </row>
    <row r="42" spans="2:17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5"/>
    </row>
    <row r="43" spans="2:17">
      <c r="B43" s="6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5"/>
    </row>
    <row r="44" spans="2:17">
      <c r="B44" s="6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5"/>
    </row>
    <row r="45" spans="2:17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5"/>
    </row>
    <row r="46" spans="2:17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5"/>
    </row>
    <row r="47" spans="2:17">
      <c r="B47" s="6">
        <f t="shared" si="1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5"/>
    </row>
    <row r="48" spans="2:17">
      <c r="B48" s="6">
        <f t="shared" si="1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5"/>
    </row>
    <row r="49" spans="2:17">
      <c r="B49" s="6">
        <f t="shared" si="1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5"/>
    </row>
    <row r="50" spans="2:17">
      <c r="B50" s="6">
        <f t="shared" si="1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5"/>
    </row>
    <row r="51" spans="2:17">
      <c r="B51" s="6">
        <f t="shared" si="1"/>
        <v>43</v>
      </c>
      <c r="C51" s="3"/>
      <c r="D51" s="47"/>
      <c r="E51" s="48"/>
      <c r="F51" s="48"/>
      <c r="G51" s="48"/>
      <c r="H51" s="48"/>
      <c r="I51" s="49"/>
      <c r="J51" s="3"/>
      <c r="K51" s="3"/>
      <c r="L51" s="3"/>
      <c r="M51" s="3"/>
      <c r="N51" s="3"/>
      <c r="O51" s="3"/>
      <c r="P51" s="3"/>
      <c r="Q51" s="15"/>
    </row>
    <row r="52" spans="2:17">
      <c r="C52" s="25"/>
      <c r="D52" s="25"/>
      <c r="E52" s="1"/>
      <c r="H52" s="28" t="s">
        <v>19</v>
      </c>
      <c r="I52" s="28"/>
      <c r="J52" s="10">
        <v>17</v>
      </c>
      <c r="K52" s="22">
        <v>17</v>
      </c>
      <c r="L52" s="10">
        <f t="shared" ref="L52:P56" si="2">COUNTIF(L8:L51,"&gt;=70")</f>
        <v>0</v>
      </c>
      <c r="M52" s="10">
        <f t="shared" si="2"/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17</v>
      </c>
    </row>
    <row r="53" spans="2:17">
      <c r="C53" s="25"/>
      <c r="D53" s="25"/>
      <c r="E53" s="8"/>
      <c r="H53" s="29" t="s">
        <v>20</v>
      </c>
      <c r="I53" s="29"/>
      <c r="J53" s="11">
        <v>0</v>
      </c>
      <c r="K53" s="23">
        <v>0</v>
      </c>
      <c r="L53" s="10">
        <f t="shared" si="2"/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>
      <c r="C54" s="25"/>
      <c r="D54" s="25"/>
      <c r="E54" s="25"/>
      <c r="H54" s="29" t="s">
        <v>21</v>
      </c>
      <c r="I54" s="29"/>
      <c r="J54" s="11">
        <v>17</v>
      </c>
      <c r="K54" s="23">
        <v>17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17</v>
      </c>
    </row>
    <row r="55" spans="2:17">
      <c r="C55" s="25"/>
      <c r="D55" s="25"/>
      <c r="E55" s="1"/>
      <c r="H55" s="30" t="s">
        <v>16</v>
      </c>
      <c r="I55" s="30"/>
      <c r="J55" s="12">
        <f>J52/J54</f>
        <v>1</v>
      </c>
      <c r="K55" s="12">
        <f>K52/K54</f>
        <v>1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>
      <c r="C56" s="25"/>
      <c r="D56" s="25"/>
      <c r="E56" s="1"/>
      <c r="H56" s="30" t="s">
        <v>17</v>
      </c>
      <c r="I56" s="30"/>
      <c r="J56" s="12">
        <f>J53/J54</f>
        <v>0</v>
      </c>
      <c r="K56" s="12">
        <f>K53/K54</f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>
      <c r="C57" s="25"/>
      <c r="D57" s="25"/>
      <c r="E57" s="8"/>
    </row>
    <row r="58" spans="2:17">
      <c r="C58" s="1"/>
      <c r="D58" s="1"/>
      <c r="E58" s="8"/>
    </row>
    <row r="59" spans="2:17">
      <c r="J59" s="31"/>
      <c r="K59" s="31"/>
      <c r="L59" s="31"/>
      <c r="M59" s="31"/>
      <c r="N59" s="31"/>
      <c r="O59" s="31"/>
      <c r="P59" s="31"/>
    </row>
    <row r="60" spans="2:17">
      <c r="J60" s="24" t="s">
        <v>18</v>
      </c>
      <c r="K60" s="24"/>
      <c r="L60" s="24"/>
      <c r="M60" s="24"/>
      <c r="N60" s="24"/>
      <c r="O60" s="24"/>
      <c r="P60" s="24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abSelected="1" topLeftCell="A34" zoomScale="97" zoomScaleNormal="97" workbookViewId="0">
      <selection activeCell="Q31" sqref="Q31"/>
    </sheetView>
  </sheetViews>
  <sheetFormatPr baseColWidth="10" defaultColWidth="10.73046875" defaultRowHeight="14.25"/>
  <cols>
    <col min="1" max="1" width="1.265625" customWidth="1"/>
    <col min="2" max="2" width="5" customWidth="1"/>
    <col min="3" max="3" width="10.86328125" customWidth="1"/>
    <col min="4" max="9" width="7.73046875" customWidth="1"/>
    <col min="10" max="10" width="7.1328125" customWidth="1"/>
    <col min="11" max="12" width="5.73046875" customWidth="1"/>
    <col min="13" max="13" width="6.3984375" customWidth="1"/>
    <col min="14" max="16" width="5.73046875" customWidth="1"/>
    <col min="17" max="17" width="8.73046875" customWidth="1"/>
    <col min="18" max="19" width="5.73046875" customWidth="1"/>
  </cols>
  <sheetData>
    <row r="2" spans="2:18" ht="15.7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ht="14.25" customHeight="1">
      <c r="C4" t="s">
        <v>0</v>
      </c>
      <c r="D4" s="32" t="s">
        <v>123</v>
      </c>
      <c r="E4" s="32"/>
      <c r="F4" s="32"/>
      <c r="G4" s="32"/>
      <c r="I4" t="s">
        <v>1</v>
      </c>
      <c r="J4" s="26" t="s">
        <v>124</v>
      </c>
      <c r="K4" s="26"/>
      <c r="M4" t="s">
        <v>2</v>
      </c>
      <c r="N4" s="33">
        <v>45588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26" t="s">
        <v>93</v>
      </c>
      <c r="E6" s="26"/>
      <c r="F6" s="26"/>
      <c r="G6" s="26"/>
      <c r="I6" s="25" t="s">
        <v>22</v>
      </c>
      <c r="J6" s="25"/>
      <c r="K6" s="26" t="s">
        <v>25</v>
      </c>
      <c r="L6" s="26"/>
      <c r="M6" s="26"/>
      <c r="N6" s="26"/>
      <c r="O6" s="26"/>
      <c r="P6" s="26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3" t="s">
        <v>144</v>
      </c>
      <c r="D9" s="60" t="s">
        <v>125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SUM(J9+K9)/2</f>
        <v>100</v>
      </c>
    </row>
    <row r="10" spans="2:18" ht="15" customHeight="1">
      <c r="B10" s="6">
        <f>B9+1</f>
        <v>2</v>
      </c>
      <c r="C10" s="13" t="s">
        <v>145</v>
      </c>
      <c r="D10" s="61" t="s">
        <v>126</v>
      </c>
      <c r="E10" s="36"/>
      <c r="F10" s="36"/>
      <c r="G10" s="36"/>
      <c r="H10" s="36"/>
      <c r="I10" s="37"/>
      <c r="J10" s="4">
        <v>90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>SUM(J10+K10)/2</f>
        <v>85</v>
      </c>
    </row>
    <row r="11" spans="2:18" ht="14.25" customHeight="1">
      <c r="B11" s="6">
        <f t="shared" ref="B11:B53" si="0">B10+1</f>
        <v>3</v>
      </c>
      <c r="C11" s="13" t="s">
        <v>146</v>
      </c>
      <c r="D11" s="50" t="s">
        <v>127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>SUM(J11+K11)/2</f>
        <v>100</v>
      </c>
    </row>
    <row r="12" spans="2:18" ht="14.25" customHeight="1">
      <c r="B12" s="6">
        <f t="shared" si="0"/>
        <v>4</v>
      </c>
      <c r="C12" s="13" t="s">
        <v>147</v>
      </c>
      <c r="D12" s="53" t="s">
        <v>128</v>
      </c>
      <c r="E12" s="51"/>
      <c r="F12" s="51"/>
      <c r="G12" s="51"/>
      <c r="H12" s="51"/>
      <c r="I12" s="52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>SUM(J12+K12)/2</f>
        <v>100</v>
      </c>
    </row>
    <row r="13" spans="2:18">
      <c r="B13" s="6">
        <f t="shared" si="0"/>
        <v>5</v>
      </c>
      <c r="C13" s="13" t="s">
        <v>148</v>
      </c>
      <c r="D13" s="50" t="s">
        <v>194</v>
      </c>
      <c r="E13" s="51"/>
      <c r="F13" s="51"/>
      <c r="G13" s="51"/>
      <c r="H13" s="51"/>
      <c r="I13" s="52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>SUM(J13+K13)/2</f>
        <v>95</v>
      </c>
    </row>
    <row r="14" spans="2:18">
      <c r="B14" s="6">
        <f t="shared" si="0"/>
        <v>6</v>
      </c>
      <c r="C14" s="13" t="s">
        <v>149</v>
      </c>
      <c r="D14" s="53" t="s">
        <v>129</v>
      </c>
      <c r="E14" s="51"/>
      <c r="F14" s="51"/>
      <c r="G14" s="51"/>
      <c r="H14" s="51"/>
      <c r="I14" s="52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>SUM(J14+K14)/2</f>
        <v>95</v>
      </c>
    </row>
    <row r="15" spans="2:18" ht="15" customHeight="1">
      <c r="B15" s="6">
        <f t="shared" si="0"/>
        <v>7</v>
      </c>
      <c r="C15" s="13" t="s">
        <v>150</v>
      </c>
      <c r="D15" s="50" t="s">
        <v>130</v>
      </c>
      <c r="E15" s="51"/>
      <c r="F15" s="51"/>
      <c r="G15" s="51"/>
      <c r="H15" s="51"/>
      <c r="I15" s="52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>SUM(J15+K15)/2</f>
        <v>100</v>
      </c>
    </row>
    <row r="16" spans="2:18">
      <c r="B16" s="6">
        <f t="shared" si="0"/>
        <v>8</v>
      </c>
      <c r="C16" s="13" t="s">
        <v>151</v>
      </c>
      <c r="D16" s="50" t="s">
        <v>131</v>
      </c>
      <c r="E16" s="51"/>
      <c r="F16" s="51"/>
      <c r="G16" s="51"/>
      <c r="H16" s="51"/>
      <c r="I16" s="52"/>
      <c r="J16" s="4">
        <v>90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>SUM(J16+K16)/2</f>
        <v>95</v>
      </c>
    </row>
    <row r="17" spans="2:17">
      <c r="B17" s="6">
        <f t="shared" si="0"/>
        <v>9</v>
      </c>
      <c r="C17" s="13" t="s">
        <v>152</v>
      </c>
      <c r="D17" s="50" t="s">
        <v>132</v>
      </c>
      <c r="E17" s="51"/>
      <c r="F17" s="51"/>
      <c r="G17" s="51"/>
      <c r="H17" s="51"/>
      <c r="I17" s="52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>SUM(J17+K17)/2</f>
        <v>90</v>
      </c>
    </row>
    <row r="18" spans="2:17">
      <c r="B18" s="6">
        <f t="shared" si="0"/>
        <v>10</v>
      </c>
      <c r="C18" s="13" t="s">
        <v>153</v>
      </c>
      <c r="D18" s="50" t="s">
        <v>195</v>
      </c>
      <c r="E18" s="51"/>
      <c r="F18" s="51"/>
      <c r="G18" s="51"/>
      <c r="H18" s="51"/>
      <c r="I18" s="52"/>
      <c r="J18" s="4">
        <v>90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>SUM(J18+K18)/2</f>
        <v>95</v>
      </c>
    </row>
    <row r="19" spans="2:17">
      <c r="B19" s="6">
        <f t="shared" si="0"/>
        <v>11</v>
      </c>
      <c r="C19" s="13" t="s">
        <v>154</v>
      </c>
      <c r="D19" s="50" t="s">
        <v>133</v>
      </c>
      <c r="E19" s="51"/>
      <c r="F19" s="51"/>
      <c r="G19" s="51"/>
      <c r="H19" s="51"/>
      <c r="I19" s="52"/>
      <c r="J19" s="4">
        <v>100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>SUM(J19+K19)/2</f>
        <v>95</v>
      </c>
    </row>
    <row r="20" spans="2:17">
      <c r="B20" s="6">
        <f t="shared" si="0"/>
        <v>12</v>
      </c>
      <c r="C20" s="13" t="s">
        <v>155</v>
      </c>
      <c r="D20" s="50" t="s">
        <v>134</v>
      </c>
      <c r="E20" s="51"/>
      <c r="F20" s="51"/>
      <c r="G20" s="51"/>
      <c r="H20" s="51"/>
      <c r="I20" s="52"/>
      <c r="J20" s="4">
        <v>90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>SUM(J20+K20)/2</f>
        <v>80</v>
      </c>
    </row>
    <row r="21" spans="2:17">
      <c r="B21" s="6">
        <f t="shared" si="0"/>
        <v>13</v>
      </c>
      <c r="C21" s="13" t="s">
        <v>156</v>
      </c>
      <c r="D21" s="50" t="s">
        <v>135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>SUM(J21+K21)/2</f>
        <v>90</v>
      </c>
    </row>
    <row r="22" spans="2:17">
      <c r="B22" s="6">
        <f t="shared" si="0"/>
        <v>14</v>
      </c>
      <c r="C22" s="13" t="s">
        <v>157</v>
      </c>
      <c r="D22" s="35" t="s">
        <v>136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>SUM(J22+K22)/2</f>
        <v>100</v>
      </c>
    </row>
    <row r="23" spans="2:17">
      <c r="B23" s="6">
        <f t="shared" si="0"/>
        <v>15</v>
      </c>
      <c r="C23" s="13" t="s">
        <v>158</v>
      </c>
      <c r="D23" s="35" t="s">
        <v>137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>SUM(J23+K23)/2</f>
        <v>100</v>
      </c>
    </row>
    <row r="24" spans="2:17">
      <c r="B24" s="6">
        <f t="shared" si="0"/>
        <v>16</v>
      </c>
      <c r="C24" s="13" t="s">
        <v>159</v>
      </c>
      <c r="D24" s="35" t="s">
        <v>138</v>
      </c>
      <c r="E24" s="36"/>
      <c r="F24" s="36"/>
      <c r="G24" s="36"/>
      <c r="H24" s="36"/>
      <c r="I24" s="37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>SUM(J24+K24)/2</f>
        <v>90</v>
      </c>
    </row>
    <row r="25" spans="2:17">
      <c r="B25" s="6">
        <f t="shared" si="0"/>
        <v>17</v>
      </c>
      <c r="C25" s="13" t="s">
        <v>160</v>
      </c>
      <c r="D25" s="35" t="s">
        <v>139</v>
      </c>
      <c r="E25" s="36"/>
      <c r="F25" s="36"/>
      <c r="G25" s="36"/>
      <c r="H25" s="36"/>
      <c r="I25" s="37"/>
      <c r="J25" s="4">
        <v>90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>SUM(J25+K25)/2</f>
        <v>95</v>
      </c>
    </row>
    <row r="26" spans="2:17">
      <c r="B26" s="6">
        <f t="shared" si="0"/>
        <v>18</v>
      </c>
      <c r="C26" s="13" t="s">
        <v>161</v>
      </c>
      <c r="D26" s="35" t="s">
        <v>140</v>
      </c>
      <c r="E26" s="36"/>
      <c r="F26" s="36"/>
      <c r="G26" s="36"/>
      <c r="H26" s="36"/>
      <c r="I26" s="37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4">
        <f>SUM(J26+K26)/2</f>
        <v>95</v>
      </c>
    </row>
    <row r="27" spans="2:17" ht="15" customHeight="1">
      <c r="B27" s="6">
        <f t="shared" si="0"/>
        <v>19</v>
      </c>
      <c r="C27" s="13" t="s">
        <v>162</v>
      </c>
      <c r="D27" s="35" t="s">
        <v>141</v>
      </c>
      <c r="E27" s="36"/>
      <c r="F27" s="36"/>
      <c r="G27" s="36"/>
      <c r="H27" s="36"/>
      <c r="I27" s="37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>SUM(J27+K27)/2</f>
        <v>90</v>
      </c>
    </row>
    <row r="28" spans="2:17">
      <c r="B28" s="6">
        <f t="shared" si="0"/>
        <v>20</v>
      </c>
      <c r="C28" s="13" t="s">
        <v>163</v>
      </c>
      <c r="D28" s="35" t="s">
        <v>142</v>
      </c>
      <c r="E28" s="36"/>
      <c r="F28" s="36"/>
      <c r="G28" s="36"/>
      <c r="H28" s="36"/>
      <c r="I28" s="37"/>
      <c r="J28" s="4">
        <v>100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f>SUM(J28+K28)/2</f>
        <v>95</v>
      </c>
    </row>
    <row r="29" spans="2:17">
      <c r="B29" s="6">
        <f t="shared" si="0"/>
        <v>21</v>
      </c>
      <c r="C29" s="13" t="s">
        <v>164</v>
      </c>
      <c r="D29" s="35" t="s">
        <v>196</v>
      </c>
      <c r="E29" s="36"/>
      <c r="F29" s="36"/>
      <c r="G29" s="36"/>
      <c r="H29" s="36"/>
      <c r="I29" s="37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f>SUM(J29+K29)/2</f>
        <v>100</v>
      </c>
    </row>
    <row r="30" spans="2:17">
      <c r="B30" s="6">
        <f t="shared" si="0"/>
        <v>22</v>
      </c>
      <c r="C30" s="13" t="s">
        <v>165</v>
      </c>
      <c r="D30" s="35" t="s">
        <v>143</v>
      </c>
      <c r="E30" s="36"/>
      <c r="F30" s="36"/>
      <c r="G30" s="36"/>
      <c r="H30" s="36"/>
      <c r="I30" s="37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f>SUM(J30+K30)/2</f>
        <v>100</v>
      </c>
    </row>
    <row r="31" spans="2:17">
      <c r="B31" s="6">
        <f t="shared" si="0"/>
        <v>23</v>
      </c>
      <c r="C31" s="13"/>
      <c r="D31" s="35"/>
      <c r="E31" s="36"/>
      <c r="F31" s="36"/>
      <c r="G31" s="36"/>
      <c r="H31" s="36"/>
      <c r="I31" s="37"/>
      <c r="J31" s="4">
        <f>SUM(J9:J30)</f>
        <v>2080</v>
      </c>
      <c r="K31" s="4">
        <f>SUM(K9:K30)</f>
        <v>2090</v>
      </c>
      <c r="L31" s="4"/>
      <c r="M31" s="4"/>
      <c r="N31" s="4"/>
      <c r="O31" s="4"/>
      <c r="P31" s="4"/>
      <c r="Q31" s="15">
        <f>AVERAGE(Q9:Q30)</f>
        <v>94.772727272727266</v>
      </c>
    </row>
    <row r="32" spans="2:17">
      <c r="B32" s="6">
        <f t="shared" si="0"/>
        <v>24</v>
      </c>
      <c r="C32" s="13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4"/>
      <c r="Q32" s="15"/>
    </row>
    <row r="33" spans="2:17">
      <c r="B33" s="6">
        <f t="shared" si="0"/>
        <v>25</v>
      </c>
      <c r="C33" s="13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4"/>
      <c r="Q33" s="15"/>
    </row>
    <row r="34" spans="2:17">
      <c r="B34" s="6">
        <f t="shared" si="0"/>
        <v>26</v>
      </c>
      <c r="C34" s="13"/>
      <c r="D34" s="35"/>
      <c r="E34" s="36"/>
      <c r="F34" s="36"/>
      <c r="G34" s="36"/>
      <c r="H34" s="36"/>
      <c r="I34" s="37"/>
      <c r="J34" s="4"/>
      <c r="K34" s="4"/>
      <c r="L34" s="4"/>
      <c r="M34" s="4"/>
      <c r="N34" s="4"/>
      <c r="O34" s="4"/>
      <c r="P34" s="4"/>
      <c r="Q34" s="15"/>
    </row>
    <row r="35" spans="2:17">
      <c r="B35" s="6">
        <f t="shared" si="0"/>
        <v>27</v>
      </c>
      <c r="C35" s="13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4"/>
      <c r="Q35" s="15"/>
    </row>
    <row r="36" spans="2:17">
      <c r="B36" s="6">
        <f t="shared" si="0"/>
        <v>28</v>
      </c>
      <c r="C36" s="13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5"/>
    </row>
    <row r="37" spans="2:17">
      <c r="B37" s="6">
        <f t="shared" si="0"/>
        <v>29</v>
      </c>
      <c r="C37" s="13"/>
      <c r="D37" s="5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5"/>
    </row>
    <row r="38" spans="2:17">
      <c r="B38" s="6">
        <f t="shared" si="0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5"/>
    </row>
    <row r="39" spans="2:17">
      <c r="B39" s="6">
        <f t="shared" si="0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5"/>
    </row>
    <row r="40" spans="2:17">
      <c r="B40" s="6">
        <f t="shared" si="0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5"/>
    </row>
    <row r="41" spans="2:17">
      <c r="B41" s="6">
        <f t="shared" si="0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5"/>
    </row>
    <row r="42" spans="2:17">
      <c r="B42" s="6">
        <f t="shared" si="0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5"/>
    </row>
    <row r="43" spans="2:17">
      <c r="B43" s="6">
        <f t="shared" si="0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5"/>
    </row>
    <row r="44" spans="2:17">
      <c r="B44" s="6">
        <f t="shared" si="0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5"/>
    </row>
    <row r="45" spans="2:17">
      <c r="B45" s="6">
        <f t="shared" si="0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5"/>
    </row>
    <row r="46" spans="2:17">
      <c r="B46" s="6">
        <f t="shared" si="0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5"/>
    </row>
    <row r="47" spans="2:17">
      <c r="B47" s="6">
        <f t="shared" si="0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5"/>
    </row>
    <row r="48" spans="2:17">
      <c r="B48" s="6">
        <f t="shared" si="0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5"/>
    </row>
    <row r="49" spans="2:17">
      <c r="B49" s="6">
        <f t="shared" si="0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5"/>
    </row>
    <row r="50" spans="2:17">
      <c r="B50" s="6">
        <f t="shared" si="0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5"/>
    </row>
    <row r="51" spans="2:17">
      <c r="B51" s="6">
        <f t="shared" si="0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5"/>
    </row>
    <row r="52" spans="2:17">
      <c r="B52" s="6">
        <f t="shared" si="0"/>
        <v>44</v>
      </c>
      <c r="C52" s="7"/>
      <c r="D52" s="43"/>
      <c r="E52" s="43"/>
      <c r="F52" s="43"/>
      <c r="G52" s="43"/>
      <c r="H52" s="43"/>
      <c r="I52" s="43"/>
      <c r="J52" s="4"/>
      <c r="K52" s="4"/>
      <c r="L52" s="4"/>
      <c r="M52" s="4"/>
      <c r="N52" s="4"/>
      <c r="O52" s="4"/>
      <c r="P52" s="4"/>
      <c r="Q52" s="15"/>
    </row>
    <row r="53" spans="2:17">
      <c r="B53" s="6">
        <f t="shared" si="0"/>
        <v>45</v>
      </c>
      <c r="C53" s="3"/>
      <c r="D53" s="47"/>
      <c r="E53" s="48"/>
      <c r="F53" s="48"/>
      <c r="G53" s="48"/>
      <c r="H53" s="48"/>
      <c r="I53" s="49"/>
      <c r="J53" s="10"/>
      <c r="K53" s="3"/>
      <c r="L53" s="3"/>
      <c r="M53" s="3"/>
      <c r="N53" s="3"/>
      <c r="O53" s="3"/>
      <c r="P53" s="3"/>
      <c r="Q53" s="15"/>
    </row>
    <row r="54" spans="2:17">
      <c r="C54" s="25"/>
      <c r="D54" s="25"/>
      <c r="E54" s="1"/>
      <c r="H54" s="28" t="s">
        <v>19</v>
      </c>
      <c r="I54" s="28"/>
      <c r="J54" s="10">
        <v>22</v>
      </c>
      <c r="K54" s="22">
        <v>22</v>
      </c>
      <c r="L54" s="10">
        <f t="shared" ref="L54:P58" si="1">COUNTIF(L10:L53,"&gt;=70")</f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22</v>
      </c>
    </row>
    <row r="55" spans="2:17">
      <c r="C55" s="25"/>
      <c r="D55" s="25"/>
      <c r="E55" s="8"/>
      <c r="H55" s="29" t="s">
        <v>20</v>
      </c>
      <c r="I55" s="29"/>
      <c r="J55" s="11">
        <v>0</v>
      </c>
      <c r="K55" s="23"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>
      <c r="C56" s="25"/>
      <c r="D56" s="25"/>
      <c r="E56" s="25"/>
      <c r="H56" s="29" t="s">
        <v>21</v>
      </c>
      <c r="I56" s="29"/>
      <c r="J56" s="11">
        <v>22</v>
      </c>
      <c r="K56" s="23">
        <v>22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22</v>
      </c>
    </row>
    <row r="57" spans="2:17">
      <c r="C57" s="25"/>
      <c r="D57" s="25"/>
      <c r="E57" s="1"/>
      <c r="H57" s="30" t="s">
        <v>16</v>
      </c>
      <c r="I57" s="30"/>
      <c r="J57" s="12">
        <f>J54/J56</f>
        <v>1</v>
      </c>
      <c r="K57" s="12">
        <f>K54/K56</f>
        <v>1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>
      <c r="C58" s="25"/>
      <c r="D58" s="25"/>
      <c r="E58" s="1"/>
      <c r="H58" s="30" t="s">
        <v>17</v>
      </c>
      <c r="I58" s="30"/>
      <c r="J58" s="12">
        <f>J55/J56</f>
        <v>0</v>
      </c>
      <c r="K58" s="12">
        <f>K55/K56</f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>
      <c r="C59" s="25"/>
      <c r="D59" s="25"/>
      <c r="E59" s="8"/>
    </row>
    <row r="60" spans="2:17">
      <c r="C60" s="1"/>
      <c r="D60" s="1"/>
      <c r="E60" s="8"/>
    </row>
    <row r="61" spans="2:17">
      <c r="J61" s="31"/>
      <c r="K61" s="31"/>
      <c r="L61" s="31"/>
      <c r="M61" s="31"/>
      <c r="N61" s="31"/>
      <c r="O61" s="31"/>
      <c r="P61" s="31"/>
    </row>
    <row r="62" spans="2:17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INVESTIG 107B</vt:lpstr>
      <vt:lpstr>MARCO LEGAL DE LAS ORGANIZ 307B</vt:lpstr>
      <vt:lpstr>MARCO LEGAL DE LAS ORGANIZ 307C</vt:lpstr>
      <vt:lpstr>GESTION ESTRATEGICA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2024-10-25T22:52:24Z</dcterms:modified>
</cp:coreProperties>
</file>