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AGOSTO - DICIEMBRE 2024\"/>
    </mc:Choice>
  </mc:AlternateContent>
  <xr:revisionPtr revIDLastSave="0" documentId="13_ncr:1_{C266CCF5-2F7A-47A1-B4E7-DE52B32F4374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FUNDAMENTOS DE INVESTIG 107B" sheetId="1" r:id="rId1"/>
    <sheet name="MARCO LEGAL DE LAS ORGANIZ 307B" sheetId="11" r:id="rId2"/>
    <sheet name="MARCO LEGAL DE LAS ORGANIZ 307C" sheetId="12" r:id="rId3"/>
    <sheet name="GESTION ESTRATEGICA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13" l="1"/>
  <c r="L57" i="13"/>
  <c r="Q30" i="13"/>
  <c r="Q29" i="13"/>
  <c r="Q24" i="13"/>
  <c r="Q23" i="13"/>
  <c r="Q22" i="13"/>
  <c r="Q21" i="13"/>
  <c r="Q17" i="13"/>
  <c r="Q15" i="13"/>
  <c r="Q12" i="13"/>
  <c r="Q11" i="13"/>
  <c r="Q10" i="13"/>
  <c r="Q9" i="13"/>
  <c r="L31" i="13"/>
  <c r="L56" i="12"/>
  <c r="L55" i="12"/>
  <c r="Q25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0" i="12"/>
  <c r="Q26" i="12" s="1"/>
  <c r="Q9" i="12"/>
  <c r="L26" i="12"/>
  <c r="L58" i="11"/>
  <c r="K58" i="11"/>
  <c r="L57" i="11"/>
  <c r="Q25" i="11"/>
  <c r="Q24" i="11"/>
  <c r="Q22" i="11"/>
  <c r="Q19" i="11"/>
  <c r="Q17" i="11"/>
  <c r="Q14" i="11"/>
  <c r="Q13" i="11"/>
  <c r="Q11" i="11"/>
  <c r="Q10" i="11"/>
  <c r="Q9" i="11"/>
  <c r="L26" i="11"/>
  <c r="L56" i="1"/>
  <c r="L57" i="1"/>
  <c r="Q57" i="1"/>
  <c r="Q56" i="1"/>
  <c r="Q33" i="1"/>
  <c r="Q32" i="1"/>
  <c r="Q31" i="1"/>
  <c r="Q25" i="1"/>
  <c r="Q22" i="1"/>
  <c r="Q20" i="1"/>
  <c r="Q19" i="1"/>
  <c r="Q16" i="1"/>
  <c r="Q15" i="1"/>
  <c r="Q26" i="11"/>
  <c r="L34" i="1"/>
  <c r="Q31" i="13" l="1"/>
  <c r="Q34" i="1"/>
  <c r="K57" i="1"/>
  <c r="K56" i="1"/>
  <c r="K57" i="11"/>
  <c r="K56" i="12"/>
  <c r="K55" i="12"/>
  <c r="K58" i="13"/>
  <c r="K57" i="13"/>
  <c r="K26" i="12"/>
  <c r="K26" i="11"/>
  <c r="K34" i="1"/>
  <c r="K31" i="13"/>
  <c r="J31" i="13"/>
  <c r="Q58" i="13"/>
  <c r="Q57" i="13"/>
  <c r="J58" i="13"/>
  <c r="J57" i="13"/>
  <c r="Q56" i="12"/>
  <c r="Q55" i="12"/>
  <c r="J26" i="12"/>
  <c r="J56" i="12"/>
  <c r="J55" i="12"/>
  <c r="J26" i="11"/>
  <c r="Q58" i="11"/>
  <c r="Q57" i="11"/>
  <c r="J58" i="11"/>
  <c r="J57" i="11"/>
  <c r="J57" i="1"/>
  <c r="J56" i="1"/>
  <c r="J34" i="1"/>
  <c r="P54" i="11" l="1"/>
  <c r="O54" i="11"/>
  <c r="N54" i="11"/>
  <c r="N55" i="11" s="1"/>
  <c r="M54" i="11"/>
  <c r="L54" i="11"/>
  <c r="K54" i="11"/>
  <c r="N56" i="11" l="1"/>
  <c r="N58" i="11" s="1"/>
  <c r="N57" i="11"/>
  <c r="O55" i="11"/>
  <c r="O56" i="11" s="1"/>
  <c r="P55" i="11"/>
  <c r="M55" i="11"/>
  <c r="M56" i="11" s="1"/>
  <c r="M57" i="11" s="1"/>
  <c r="M58" i="11" s="1"/>
  <c r="P56" i="11" l="1"/>
  <c r="P57" i="11" s="1"/>
  <c r="O57" i="11"/>
  <c r="O58" i="11" s="1"/>
  <c r="P55" i="13"/>
  <c r="P54" i="13"/>
  <c r="O54" i="13"/>
  <c r="O55" i="13" s="1"/>
  <c r="O56" i="13" s="1"/>
  <c r="N54" i="13"/>
  <c r="M54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P52" i="12"/>
  <c r="P53" i="12" s="1"/>
  <c r="O52" i="12"/>
  <c r="O53" i="12" s="1"/>
  <c r="O54" i="12" s="1"/>
  <c r="N52" i="12"/>
  <c r="M52" i="12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M53" i="1"/>
  <c r="N53" i="1"/>
  <c r="O53" i="1"/>
  <c r="O54" i="1" s="1"/>
  <c r="P5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1" l="1"/>
  <c r="M54" i="1"/>
  <c r="M55" i="1" s="1"/>
  <c r="O55" i="1"/>
  <c r="O56" i="1"/>
  <c r="O57" i="1" s="1"/>
  <c r="P54" i="1"/>
  <c r="P55" i="1" s="1"/>
  <c r="N54" i="1"/>
  <c r="M55" i="13"/>
  <c r="P56" i="13"/>
  <c r="P57" i="13" s="1"/>
  <c r="P58" i="13" s="1"/>
  <c r="N55" i="13"/>
  <c r="N56" i="13" s="1"/>
  <c r="N57" i="13" s="1"/>
  <c r="M56" i="13"/>
  <c r="M57" i="13" s="1"/>
  <c r="O57" i="13"/>
  <c r="O58" i="13" s="1"/>
  <c r="M53" i="12"/>
  <c r="M54" i="12" s="1"/>
  <c r="P54" i="12"/>
  <c r="P55" i="12" s="1"/>
  <c r="O55" i="12"/>
  <c r="O56" i="12" s="1"/>
  <c r="N53" i="12"/>
  <c r="N54" i="12" s="1"/>
  <c r="P56" i="1" l="1"/>
  <c r="P57" i="1"/>
  <c r="M56" i="1"/>
  <c r="M57" i="1" s="1"/>
  <c r="N55" i="1"/>
  <c r="N56" i="1" s="1"/>
  <c r="M58" i="13"/>
  <c r="N58" i="13"/>
  <c r="M55" i="12"/>
  <c r="M56" i="12" s="1"/>
  <c r="P56" i="12"/>
  <c r="N55" i="12"/>
  <c r="N56" i="12" s="1"/>
  <c r="N57" i="1" l="1"/>
</calcChain>
</file>

<file path=xl/sharedStrings.xml><?xml version="1.0" encoding="utf-8"?>
<sst xmlns="http://schemas.openxmlformats.org/spreadsheetml/2006/main" count="274" uniqueCount="195">
  <si>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</si>
  <si>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</si>
  <si>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</si>
  <si>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</si>
  <si>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</si>
  <si>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</si>
  <si>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</si>
  <si>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</si>
  <si>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</si>
  <si>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</si>
  <si>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</si>
  <si>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</si>
  <si>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</si>
  <si>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</si>
  <si>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</si>
  <si>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</si>
  <si>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</si>
  <si>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</si>
  <si>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</si>
  <si>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</si>
  <si>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</si>
  <si>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</si>
  <si>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</si>
  <si>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</si>
  <si>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</si>
  <si>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</si>
  <si>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</si>
  <si>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</si>
  <si>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t>231U0265</t>
  </si>
  <si>
    <t>231U0267</t>
  </si>
  <si>
    <t>231U0273</t>
  </si>
  <si>
    <t>231U0274</t>
  </si>
  <si>
    <t>231U0667</t>
  </si>
  <si>
    <t>231U0278</t>
  </si>
  <si>
    <t>231U0291</t>
  </si>
  <si>
    <t>231U0292</t>
  </si>
  <si>
    <t>231U0307</t>
  </si>
  <si>
    <t>231U0631</t>
  </si>
  <si>
    <t>231U0651</t>
  </si>
  <si>
    <t>231U0665</t>
  </si>
  <si>
    <t>231U0323</t>
  </si>
  <si>
    <t>231U0325</t>
  </si>
  <si>
    <t>231U0328</t>
  </si>
  <si>
    <t>CAMPOS ALVAREZ ANA LIZBETH</t>
  </si>
  <si>
    <t>CASTILLO GONZALEZ VALERIA</t>
  </si>
  <si>
    <t>CHIGUIL ALVARO JUAN ALBERTO</t>
  </si>
  <si>
    <t>GOMEZ CARRASCO LUZ NOEMI</t>
  </si>
  <si>
    <t>GOMEZ NOLASCO MORELVI IRASEMA</t>
  </si>
  <si>
    <t>MALAGA CAGAL MARIANA MONSERRAT</t>
  </si>
  <si>
    <t>MENDEZ ESPEJO MANUEL EDUARDO</t>
  </si>
  <si>
    <t>ORTEGA CADENA GERVACIO</t>
  </si>
  <si>
    <t>PACHECO ANTEMATE HIROMI ISABEL</t>
  </si>
  <si>
    <t>PEREZ PEREYRA ANGEL DANIEL</t>
  </si>
  <si>
    <t>SUAREZ PEREZ ALINNE CONCEPCIÓN</t>
  </si>
  <si>
    <t>TOTO HERNÁNDEZ MANUEL ANTONIO</t>
  </si>
  <si>
    <t>VELASCO QUINO JUAN DAVID</t>
  </si>
  <si>
    <t>VILLAFUERTE CONCHI CRISTAL ALEXANDRA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</si>
  <si>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</si>
  <si>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</si>
  <si>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</si>
  <si>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</si>
  <si>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</si>
  <si>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</si>
  <si>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</si>
  <si>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</si>
  <si>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</si>
  <si>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</si>
  <si>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</si>
  <si>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</si>
  <si>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</si>
  <si>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</si>
  <si>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</si>
  <si>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</si>
  <si>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</si>
  <si>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</si>
  <si>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</si>
  <si>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</si>
  <si>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</si>
  <si>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</si>
  <si>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</si>
  <si>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</si>
  <si>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</si>
  <si>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</si>
  <si>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</si>
  <si>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</si>
  <si>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</si>
  <si>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</si>
  <si>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</si>
  <si>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</si>
  <si>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</si>
  <si>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MARCO LEGAL DE LAS ORGANIZACIONES</t>
  </si>
  <si>
    <t>307-B</t>
  </si>
  <si>
    <t>221U0320</t>
  </si>
  <si>
    <t>FUNDAMENTOS DE INVESTIGACION</t>
  </si>
  <si>
    <t>107 -B</t>
  </si>
  <si>
    <t>AMBROS IXTEPAN FLORICELA</t>
  </si>
  <si>
    <t>AMBROS XOLO INGRID</t>
  </si>
  <si>
    <t>ANOTA SEBA FELIPE JESUS ABRAHAM</t>
  </si>
  <si>
    <t>BARRIOS CHAPOL JJOSE ANTONIO</t>
  </si>
  <si>
    <t>BAXIN PUCHETA JAZMIN</t>
  </si>
  <si>
    <t>CANSINO BELLI JONATHAN</t>
  </si>
  <si>
    <t>CHIGUIL MACHUCHO RAMIRO ALESSANDRO</t>
  </si>
  <si>
    <t>COMI VELASCO LESLIE JANINE</t>
  </si>
  <si>
    <t>COSME COBAXIN ELIAS FERNANDO</t>
  </si>
  <si>
    <t>CRUZ TEPACH JORGE ABRAHAM</t>
  </si>
  <si>
    <t>ESCRIBANO POLITO NORMA DEL CARMEN</t>
  </si>
  <si>
    <t>FLORES COBAXIN ALEXANDER</t>
  </si>
  <si>
    <t>GONZALEZ CRUZ JOHNY</t>
  </si>
  <si>
    <t>GUTIERREZ MELO LUIS</t>
  </si>
  <si>
    <t>HERNANDEZ ANTEMATE JULISSA DEL CARMEN</t>
  </si>
  <si>
    <t>HERNANDEZ TOTO LUIS ANGEL</t>
  </si>
  <si>
    <t>IXTEPAN BELLI LUZ ALEJANDRA</t>
  </si>
  <si>
    <t>LOPEZ CANSINO JOLETH  ESMERALDA</t>
  </si>
  <si>
    <t>MARTHEN GAMEZ ALICIA KARELIA</t>
  </si>
  <si>
    <t>MIROS LUCHO YAMILET</t>
  </si>
  <si>
    <t>MORALES CAMPOS PEDRO GERARDO</t>
  </si>
  <si>
    <t>PAXTIAN CAPI MILAGROS JAMILETH</t>
  </si>
  <si>
    <t>PUCHETA ROSAS YUSLEYSI</t>
  </si>
  <si>
    <t>REYES FISCAL PEDRO GIEZI</t>
  </si>
  <si>
    <t>SEBA MORAN KEVIN MARCELO</t>
  </si>
  <si>
    <t>GESTION ESTRATEGICA</t>
  </si>
  <si>
    <t>707-A</t>
  </si>
  <si>
    <t>AMBROS XOLO FLOR GUADALUPE</t>
  </si>
  <si>
    <t>ARRES XOLO ARLETTE DEL CARMEN</t>
  </si>
  <si>
    <t>CAMACHO IXTEPAN NORMAN XICUANI</t>
  </si>
  <si>
    <t>CASAS PIO KARLA FERNANDA</t>
  </si>
  <si>
    <t>CORTES COBAXIN IVAN</t>
  </si>
  <si>
    <t>FERMAN TOGA IRVIN ALDAIR</t>
  </si>
  <si>
    <t>FISCAL FISCAL DANIEL</t>
  </si>
  <si>
    <t>GUZMAN MATACAPAN JOANA JATHSURY</t>
  </si>
  <si>
    <t>LOPEZ BENITES DAMARIS</t>
  </si>
  <si>
    <t>MALDONADO MALAGA MARIA JOSE</t>
  </si>
  <si>
    <t>MARCIAL CAMPECHANO MARLEN</t>
  </si>
  <si>
    <t>MARTINEZ AZAMAR LINDSAY ATZIRY</t>
  </si>
  <si>
    <t>NAVARRETE RAMIREZ HUGO ANTONIO</t>
  </si>
  <si>
    <t>ORTIZ GOREL YAMILA</t>
  </si>
  <si>
    <t>PEREZ GALEANA JANNY MARICIELO</t>
  </si>
  <si>
    <t>POLITO TENORIO ANGEL</t>
  </si>
  <si>
    <t>QUINO ATEN MARLI CITLALLY</t>
  </si>
  <si>
    <t>QUINO CINTA KARINA GUADALUPE</t>
  </si>
  <si>
    <t>TELONA PACHECO JENNIFER</t>
  </si>
  <si>
    <t>211U0315</t>
  </si>
  <si>
    <t>221U0415</t>
  </si>
  <si>
    <t>211U0317</t>
  </si>
  <si>
    <t>211U0321</t>
  </si>
  <si>
    <t>211U0322</t>
  </si>
  <si>
    <t>211U0326</t>
  </si>
  <si>
    <t>211U0327</t>
  </si>
  <si>
    <t>211U0328</t>
  </si>
  <si>
    <t>211U0330</t>
  </si>
  <si>
    <t>211U0331</t>
  </si>
  <si>
    <t>211U0405</t>
  </si>
  <si>
    <t>211U0337</t>
  </si>
  <si>
    <t>211U0338</t>
  </si>
  <si>
    <t>211U0340</t>
  </si>
  <si>
    <t>211U0344</t>
  </si>
  <si>
    <t>211U0463</t>
  </si>
  <si>
    <t>211U0347</t>
  </si>
  <si>
    <t>211U0350</t>
  </si>
  <si>
    <t>211U0351</t>
  </si>
  <si>
    <t>211U0353</t>
  </si>
  <si>
    <t>211U0356</t>
  </si>
  <si>
    <t>211U0358</t>
  </si>
  <si>
    <t>241U0267</t>
  </si>
  <si>
    <t>241U0268</t>
  </si>
  <si>
    <t>241U0269</t>
  </si>
  <si>
    <t>241U0271</t>
  </si>
  <si>
    <t>241U0272</t>
  </si>
  <si>
    <t>241U0276</t>
  </si>
  <si>
    <t>241U0278</t>
  </si>
  <si>
    <t>241U0279</t>
  </si>
  <si>
    <t>241U0280</t>
  </si>
  <si>
    <t>241U0282</t>
  </si>
  <si>
    <t>241U0283</t>
  </si>
  <si>
    <t>241U0287</t>
  </si>
  <si>
    <t>241U0579</t>
  </si>
  <si>
    <t>241U0290</t>
  </si>
  <si>
    <t>241U0292</t>
  </si>
  <si>
    <t>241U0293</t>
  </si>
  <si>
    <t>241U0296</t>
  </si>
  <si>
    <t>241U0298</t>
  </si>
  <si>
    <t>241U0300</t>
  </si>
  <si>
    <t>241U0305</t>
  </si>
  <si>
    <t>241U0307</t>
  </si>
  <si>
    <t>241U0309</t>
  </si>
  <si>
    <t>241U0313</t>
  </si>
  <si>
    <t>241U0316</t>
  </si>
  <si>
    <t>241U0319</t>
  </si>
  <si>
    <t>307-C</t>
  </si>
  <si>
    <t>231U0302</t>
  </si>
  <si>
    <t>CASTILLO MONTALVO FERNANDA DEL CARMEN</t>
  </si>
  <si>
    <t>CHIGO ACUA BRAYAN DE JESUS</t>
  </si>
  <si>
    <t>IXTEPAN CAPI BRAYAN DE JESUS</t>
  </si>
  <si>
    <t>SEBA XALA ANGELES MAYLETH</t>
  </si>
  <si>
    <t xml:space="preserve">AGOSTO - 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</si>
</sst>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8" xfId="0" applyBorder="1"/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0" borderId="1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16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zoomScale="85" zoomScaleNormal="85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x14ac:dyDescent="0.25">
      <c r="C4" t="s">
        <v>0</v>
      </c>
      <c r="D4" s="47" t="s">
        <v>93</v>
      </c>
      <c r="E4" s="47"/>
      <c r="F4" s="47"/>
      <c r="G4" s="47"/>
      <c r="I4" t="s">
        <v>1</v>
      </c>
      <c r="J4" s="35" t="s">
        <v>94</v>
      </c>
      <c r="K4" s="35"/>
      <c r="M4" t="s">
        <v>2</v>
      </c>
      <c r="N4" s="36">
        <v>45616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194</v>
      </c>
      <c r="E6" s="21"/>
      <c r="F6" s="21"/>
      <c r="G6" s="21"/>
      <c r="I6" s="22" t="s">
        <v>22</v>
      </c>
      <c r="J6" s="22"/>
      <c r="K6" s="35" t="s">
        <v>25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3" t="s">
        <v>163</v>
      </c>
      <c r="D9" s="38" t="s">
        <v>95</v>
      </c>
      <c r="E9" s="39"/>
      <c r="F9" s="39"/>
      <c r="G9" s="39"/>
      <c r="H9" s="39"/>
      <c r="I9" s="40"/>
      <c r="J9" s="4">
        <v>90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4">
        <v>97</v>
      </c>
    </row>
    <row r="10" spans="2:18" x14ac:dyDescent="0.25">
      <c r="B10" s="6">
        <f>B9+1</f>
        <v>2</v>
      </c>
      <c r="C10" s="13" t="s">
        <v>164</v>
      </c>
      <c r="D10" s="27" t="s">
        <v>96</v>
      </c>
      <c r="E10" s="28"/>
      <c r="F10" s="28"/>
      <c r="G10" s="28"/>
      <c r="H10" s="28"/>
      <c r="I10" s="29"/>
      <c r="J10" s="4">
        <v>90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4">
        <v>97</v>
      </c>
    </row>
    <row r="11" spans="2:18" x14ac:dyDescent="0.25">
      <c r="B11" s="6">
        <f t="shared" ref="B11:B53" si="0">B10+1</f>
        <v>3</v>
      </c>
      <c r="C11" s="13" t="s">
        <v>165</v>
      </c>
      <c r="D11" s="27" t="s">
        <v>97</v>
      </c>
      <c r="E11" s="28"/>
      <c r="F11" s="28"/>
      <c r="G11" s="28"/>
      <c r="H11" s="28"/>
      <c r="I11" s="29"/>
      <c r="J11" s="4">
        <v>90</v>
      </c>
      <c r="K11" s="4">
        <v>100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4">
        <v>93</v>
      </c>
    </row>
    <row r="12" spans="2:18" x14ac:dyDescent="0.25">
      <c r="B12" s="6">
        <f t="shared" si="0"/>
        <v>4</v>
      </c>
      <c r="C12" s="13" t="s">
        <v>166</v>
      </c>
      <c r="D12" s="27" t="s">
        <v>98</v>
      </c>
      <c r="E12" s="28"/>
      <c r="F12" s="28"/>
      <c r="G12" s="28"/>
      <c r="H12" s="28"/>
      <c r="I12" s="29"/>
      <c r="J12" s="4">
        <v>90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4">
        <v>97</v>
      </c>
    </row>
    <row r="13" spans="2:18" x14ac:dyDescent="0.25">
      <c r="B13" s="6">
        <f t="shared" si="0"/>
        <v>5</v>
      </c>
      <c r="C13" s="13" t="s">
        <v>167</v>
      </c>
      <c r="D13" s="27" t="s">
        <v>99</v>
      </c>
      <c r="E13" s="28"/>
      <c r="F13" s="28"/>
      <c r="G13" s="28"/>
      <c r="H13" s="28"/>
      <c r="I13" s="29"/>
      <c r="J13" s="4">
        <v>90</v>
      </c>
      <c r="K13" s="4">
        <v>100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14">
        <v>93</v>
      </c>
    </row>
    <row r="14" spans="2:18" x14ac:dyDescent="0.25">
      <c r="B14" s="6">
        <f t="shared" si="0"/>
        <v>6</v>
      </c>
      <c r="C14" s="13" t="s">
        <v>168</v>
      </c>
      <c r="D14" s="27" t="s">
        <v>100</v>
      </c>
      <c r="E14" s="28"/>
      <c r="F14" s="28"/>
      <c r="G14" s="28"/>
      <c r="H14" s="28"/>
      <c r="I14" s="29"/>
      <c r="J14" s="4">
        <v>90</v>
      </c>
      <c r="K14" s="4">
        <v>100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4">
        <v>93</v>
      </c>
    </row>
    <row r="15" spans="2:18" x14ac:dyDescent="0.25">
      <c r="B15" s="6">
        <f t="shared" si="0"/>
        <v>7</v>
      </c>
      <c r="C15" s="13" t="s">
        <v>169</v>
      </c>
      <c r="D15" s="27" t="s">
        <v>101</v>
      </c>
      <c r="E15" s="28"/>
      <c r="F15" s="28"/>
      <c r="G15" s="28"/>
      <c r="H15" s="28"/>
      <c r="I15" s="29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4">
        <f t="shared" ref="Q15:Q33" si="1">SUM(J15+K15+L15)/3</f>
        <v>100</v>
      </c>
    </row>
    <row r="16" spans="2:18" x14ac:dyDescent="0.25">
      <c r="B16" s="6">
        <f t="shared" si="0"/>
        <v>8</v>
      </c>
      <c r="C16" s="13" t="s">
        <v>170</v>
      </c>
      <c r="D16" s="27" t="s">
        <v>102</v>
      </c>
      <c r="E16" s="28"/>
      <c r="F16" s="28"/>
      <c r="G16" s="28"/>
      <c r="H16" s="28"/>
      <c r="I16" s="29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4">
        <f t="shared" si="1"/>
        <v>100</v>
      </c>
    </row>
    <row r="17" spans="2:17" x14ac:dyDescent="0.25">
      <c r="B17" s="6">
        <f t="shared" si="0"/>
        <v>9</v>
      </c>
      <c r="C17" s="13" t="s">
        <v>171</v>
      </c>
      <c r="D17" s="27" t="s">
        <v>103</v>
      </c>
      <c r="E17" s="28"/>
      <c r="F17" s="28"/>
      <c r="G17" s="28"/>
      <c r="H17" s="28"/>
      <c r="I17" s="29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4">
        <v>0</v>
      </c>
    </row>
    <row r="18" spans="2:17" x14ac:dyDescent="0.25">
      <c r="B18" s="6">
        <f t="shared" si="0"/>
        <v>10</v>
      </c>
      <c r="C18" s="13" t="s">
        <v>172</v>
      </c>
      <c r="D18" s="27" t="s">
        <v>104</v>
      </c>
      <c r="E18" s="28"/>
      <c r="F18" s="28"/>
      <c r="G18" s="28"/>
      <c r="H18" s="28"/>
      <c r="I18" s="29"/>
      <c r="J18" s="4">
        <v>90</v>
      </c>
      <c r="K18" s="4">
        <v>100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4">
        <v>93</v>
      </c>
    </row>
    <row r="19" spans="2:17" x14ac:dyDescent="0.25">
      <c r="B19" s="6">
        <f t="shared" si="0"/>
        <v>11</v>
      </c>
      <c r="C19" s="13" t="s">
        <v>173</v>
      </c>
      <c r="D19" s="27" t="s">
        <v>105</v>
      </c>
      <c r="E19" s="28"/>
      <c r="F19" s="28"/>
      <c r="G19" s="28"/>
      <c r="H19" s="28"/>
      <c r="I19" s="29"/>
      <c r="J19" s="4">
        <v>90</v>
      </c>
      <c r="K19" s="4">
        <v>80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4">
        <f t="shared" si="1"/>
        <v>90</v>
      </c>
    </row>
    <row r="20" spans="2:17" x14ac:dyDescent="0.25">
      <c r="B20" s="6">
        <f t="shared" si="0"/>
        <v>12</v>
      </c>
      <c r="C20" s="13" t="s">
        <v>174</v>
      </c>
      <c r="D20" s="27" t="s">
        <v>106</v>
      </c>
      <c r="E20" s="28"/>
      <c r="F20" s="28"/>
      <c r="G20" s="28"/>
      <c r="H20" s="28"/>
      <c r="I20" s="29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4">
        <f t="shared" si="1"/>
        <v>100</v>
      </c>
    </row>
    <row r="21" spans="2:17" x14ac:dyDescent="0.25">
      <c r="B21" s="6">
        <f t="shared" si="0"/>
        <v>13</v>
      </c>
      <c r="C21" s="13" t="s">
        <v>175</v>
      </c>
      <c r="D21" s="27" t="s">
        <v>107</v>
      </c>
      <c r="E21" s="28"/>
      <c r="F21" s="28"/>
      <c r="G21" s="28"/>
      <c r="H21" s="28"/>
      <c r="I21" s="29"/>
      <c r="J21" s="4">
        <v>90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4">
        <v>97</v>
      </c>
    </row>
    <row r="22" spans="2:17" x14ac:dyDescent="0.25">
      <c r="B22" s="6">
        <f t="shared" si="0"/>
        <v>14</v>
      </c>
      <c r="C22" s="13" t="s">
        <v>176</v>
      </c>
      <c r="D22" s="27" t="s">
        <v>108</v>
      </c>
      <c r="E22" s="28"/>
      <c r="F22" s="28"/>
      <c r="G22" s="28"/>
      <c r="H22" s="28"/>
      <c r="I22" s="29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4">
        <f t="shared" si="1"/>
        <v>100</v>
      </c>
    </row>
    <row r="23" spans="2:17" x14ac:dyDescent="0.25">
      <c r="B23" s="6">
        <f t="shared" si="0"/>
        <v>15</v>
      </c>
      <c r="C23" s="13" t="s">
        <v>177</v>
      </c>
      <c r="D23" s="27" t="s">
        <v>109</v>
      </c>
      <c r="E23" s="28"/>
      <c r="F23" s="28"/>
      <c r="G23" s="28"/>
      <c r="H23" s="28"/>
      <c r="I23" s="29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4">
        <v>93</v>
      </c>
    </row>
    <row r="24" spans="2:17" x14ac:dyDescent="0.25">
      <c r="B24" s="6">
        <f t="shared" si="0"/>
        <v>16</v>
      </c>
      <c r="C24" s="13" t="s">
        <v>178</v>
      </c>
      <c r="D24" s="27" t="s">
        <v>110</v>
      </c>
      <c r="E24" s="28"/>
      <c r="F24" s="28"/>
      <c r="G24" s="28"/>
      <c r="H24" s="28"/>
      <c r="I24" s="29"/>
      <c r="J24" s="4">
        <v>90</v>
      </c>
      <c r="K24" s="4">
        <v>100</v>
      </c>
      <c r="L24" s="4">
        <v>90</v>
      </c>
      <c r="M24" s="4">
        <v>0</v>
      </c>
      <c r="N24" s="4">
        <v>0</v>
      </c>
      <c r="O24" s="4">
        <v>0</v>
      </c>
      <c r="P24" s="4">
        <v>0</v>
      </c>
      <c r="Q24" s="14">
        <v>93</v>
      </c>
    </row>
    <row r="25" spans="2:17" x14ac:dyDescent="0.25">
      <c r="B25" s="6">
        <f t="shared" si="0"/>
        <v>17</v>
      </c>
      <c r="C25" s="13" t="s">
        <v>179</v>
      </c>
      <c r="D25" s="27" t="s">
        <v>111</v>
      </c>
      <c r="E25" s="28"/>
      <c r="F25" s="28"/>
      <c r="G25" s="28"/>
      <c r="H25" s="28"/>
      <c r="I25" s="29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4">
        <f t="shared" si="1"/>
        <v>100</v>
      </c>
    </row>
    <row r="26" spans="2:17" x14ac:dyDescent="0.25">
      <c r="B26" s="6">
        <f t="shared" si="0"/>
        <v>18</v>
      </c>
      <c r="C26" s="13" t="s">
        <v>180</v>
      </c>
      <c r="D26" s="27" t="s">
        <v>112</v>
      </c>
      <c r="E26" s="28"/>
      <c r="F26" s="28"/>
      <c r="G26" s="28"/>
      <c r="H26" s="28"/>
      <c r="I26" s="29"/>
      <c r="J26" s="4">
        <v>90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4">
        <v>97</v>
      </c>
    </row>
    <row r="27" spans="2:17" x14ac:dyDescent="0.25">
      <c r="B27" s="6">
        <f t="shared" si="0"/>
        <v>19</v>
      </c>
      <c r="C27" s="13" t="s">
        <v>181</v>
      </c>
      <c r="D27" s="27" t="s">
        <v>113</v>
      </c>
      <c r="E27" s="28"/>
      <c r="F27" s="28"/>
      <c r="G27" s="28"/>
      <c r="H27" s="28"/>
      <c r="I27" s="29"/>
      <c r="J27" s="4">
        <v>90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4">
        <v>97</v>
      </c>
    </row>
    <row r="28" spans="2:17" x14ac:dyDescent="0.25">
      <c r="B28" s="6">
        <f t="shared" si="0"/>
        <v>20</v>
      </c>
      <c r="C28" s="13" t="s">
        <v>182</v>
      </c>
      <c r="D28" s="27" t="s">
        <v>114</v>
      </c>
      <c r="E28" s="28"/>
      <c r="F28" s="28"/>
      <c r="G28" s="28"/>
      <c r="H28" s="28"/>
      <c r="I28" s="29"/>
      <c r="J28" s="4">
        <v>90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4">
        <v>97</v>
      </c>
    </row>
    <row r="29" spans="2:17" x14ac:dyDescent="0.25">
      <c r="B29" s="6">
        <f t="shared" si="0"/>
        <v>21</v>
      </c>
      <c r="C29" s="13" t="s">
        <v>183</v>
      </c>
      <c r="D29" s="27" t="s">
        <v>115</v>
      </c>
      <c r="E29" s="28"/>
      <c r="F29" s="28"/>
      <c r="G29" s="28"/>
      <c r="H29" s="28"/>
      <c r="I29" s="29"/>
      <c r="J29" s="4">
        <v>90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4">
        <v>97</v>
      </c>
    </row>
    <row r="30" spans="2:17" x14ac:dyDescent="0.25">
      <c r="B30" s="6">
        <f t="shared" si="0"/>
        <v>22</v>
      </c>
      <c r="C30" s="13" t="s">
        <v>184</v>
      </c>
      <c r="D30" s="27" t="s">
        <v>116</v>
      </c>
      <c r="E30" s="28"/>
      <c r="F30" s="28"/>
      <c r="G30" s="28"/>
      <c r="H30" s="28"/>
      <c r="I30" s="29"/>
      <c r="J30" s="4">
        <v>90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4">
        <v>97</v>
      </c>
    </row>
    <row r="31" spans="2:17" x14ac:dyDescent="0.25">
      <c r="B31" s="6">
        <f t="shared" si="0"/>
        <v>23</v>
      </c>
      <c r="C31" s="13" t="s">
        <v>185</v>
      </c>
      <c r="D31" s="27" t="s">
        <v>117</v>
      </c>
      <c r="E31" s="28"/>
      <c r="F31" s="28"/>
      <c r="G31" s="28"/>
      <c r="H31" s="28"/>
      <c r="I31" s="29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4">
        <f t="shared" si="1"/>
        <v>100</v>
      </c>
    </row>
    <row r="32" spans="2:17" x14ac:dyDescent="0.25">
      <c r="B32" s="6">
        <f t="shared" si="0"/>
        <v>24</v>
      </c>
      <c r="C32" s="13" t="s">
        <v>186</v>
      </c>
      <c r="D32" s="27" t="s">
        <v>118</v>
      </c>
      <c r="E32" s="28"/>
      <c r="F32" s="28"/>
      <c r="G32" s="28"/>
      <c r="H32" s="28"/>
      <c r="I32" s="29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4">
        <f t="shared" si="1"/>
        <v>100</v>
      </c>
    </row>
    <row r="33" spans="2:17" x14ac:dyDescent="0.25">
      <c r="B33" s="6">
        <f t="shared" si="0"/>
        <v>25</v>
      </c>
      <c r="C33" s="13" t="s">
        <v>187</v>
      </c>
      <c r="D33" s="27" t="s">
        <v>119</v>
      </c>
      <c r="E33" s="28"/>
      <c r="F33" s="28"/>
      <c r="G33" s="28"/>
      <c r="H33" s="28"/>
      <c r="I33" s="29"/>
      <c r="J33" s="4">
        <v>100</v>
      </c>
      <c r="K33" s="4">
        <v>100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4">
        <f t="shared" si="1"/>
        <v>100</v>
      </c>
    </row>
    <row r="34" spans="2:17" x14ac:dyDescent="0.25">
      <c r="B34" s="6">
        <f t="shared" si="0"/>
        <v>26</v>
      </c>
      <c r="C34" s="13"/>
      <c r="D34" s="27"/>
      <c r="E34" s="28"/>
      <c r="F34" s="28"/>
      <c r="G34" s="28"/>
      <c r="H34" s="28"/>
      <c r="I34" s="29"/>
      <c r="J34" s="4">
        <f>SUM(J9:J33)</f>
        <v>2320</v>
      </c>
      <c r="K34" s="4">
        <f>SUM(K9:K33)</f>
        <v>2450</v>
      </c>
      <c r="L34" s="4">
        <f>SUM(L9:L33)</f>
        <v>2350</v>
      </c>
      <c r="M34" s="4"/>
      <c r="N34" s="4"/>
      <c r="O34" s="4"/>
      <c r="P34" s="4"/>
      <c r="Q34" s="15">
        <f>AVERAGE(Q9:Q33)</f>
        <v>92.84</v>
      </c>
    </row>
    <row r="35" spans="2:17" x14ac:dyDescent="0.25">
      <c r="B35" s="6">
        <f t="shared" si="0"/>
        <v>27</v>
      </c>
      <c r="C35" s="13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>
        <f t="shared" si="0"/>
        <v>28</v>
      </c>
      <c r="C36" s="13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>
        <f t="shared" si="0"/>
        <v>29</v>
      </c>
      <c r="C37" s="13"/>
      <c r="D37" s="30"/>
      <c r="E37" s="31"/>
      <c r="F37" s="31"/>
      <c r="G37" s="31"/>
      <c r="H37" s="31"/>
      <c r="I37" s="32"/>
      <c r="J37" s="4"/>
      <c r="K37" s="4"/>
      <c r="L37" s="4"/>
      <c r="M37" s="4"/>
      <c r="N37" s="4"/>
      <c r="O37" s="4"/>
      <c r="P37" s="4"/>
      <c r="Q37" s="15"/>
    </row>
    <row r="38" spans="2:17" x14ac:dyDescent="0.25">
      <c r="B38" s="6">
        <f t="shared" si="0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5"/>
    </row>
    <row r="39" spans="2:17" x14ac:dyDescent="0.25">
      <c r="B39" s="6">
        <f t="shared" si="0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>
        <f t="shared" si="0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>
        <f t="shared" si="0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>
        <f t="shared" si="0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>
        <f t="shared" si="0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>
        <f t="shared" si="0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>
        <f t="shared" si="0"/>
        <v>37</v>
      </c>
      <c r="C45" s="6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>
        <f t="shared" si="0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>
        <f t="shared" si="0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>
        <f t="shared" si="0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5"/>
    </row>
    <row r="49" spans="2:17" x14ac:dyDescent="0.25">
      <c r="B49" s="6">
        <f t="shared" si="0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5"/>
    </row>
    <row r="50" spans="2:17" x14ac:dyDescent="0.25">
      <c r="B50" s="6">
        <f t="shared" si="0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5"/>
    </row>
    <row r="51" spans="2:17" x14ac:dyDescent="0.25">
      <c r="B51" s="6">
        <f t="shared" si="0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5"/>
    </row>
    <row r="52" spans="2:17" x14ac:dyDescent="0.25">
      <c r="B52" s="6">
        <f t="shared" si="0"/>
        <v>44</v>
      </c>
      <c r="C52" s="3"/>
      <c r="D52" s="24"/>
      <c r="E52" s="25"/>
      <c r="F52" s="25"/>
      <c r="G52" s="25"/>
      <c r="H52" s="25"/>
      <c r="I52" s="26"/>
      <c r="J52" s="3"/>
      <c r="K52" s="3"/>
      <c r="L52" s="3"/>
      <c r="M52" s="3"/>
      <c r="N52" s="3"/>
      <c r="O52" s="3"/>
      <c r="P52" s="3"/>
      <c r="Q52" s="15"/>
    </row>
    <row r="53" spans="2:17" x14ac:dyDescent="0.25">
      <c r="B53" s="6">
        <f t="shared" si="0"/>
        <v>45</v>
      </c>
      <c r="C53" s="22"/>
      <c r="D53" s="22"/>
      <c r="E53" s="1"/>
      <c r="H53" s="43" t="s">
        <v>19</v>
      </c>
      <c r="I53" s="43"/>
      <c r="J53" s="10">
        <v>25</v>
      </c>
      <c r="K53" s="10">
        <v>25</v>
      </c>
      <c r="L53" s="10">
        <v>24</v>
      </c>
      <c r="M53" s="10">
        <f t="shared" ref="M53:P57" si="2">COUNTIF(M9:M52,"&gt;=70")</f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v>24</v>
      </c>
    </row>
    <row r="54" spans="2:17" x14ac:dyDescent="0.25">
      <c r="C54" s="22"/>
      <c r="D54" s="22"/>
      <c r="E54" s="8"/>
      <c r="H54" s="44" t="s">
        <v>20</v>
      </c>
      <c r="I54" s="44"/>
      <c r="J54" s="11">
        <v>0</v>
      </c>
      <c r="K54" s="11">
        <v>0</v>
      </c>
      <c r="L54" s="10">
        <v>1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1</v>
      </c>
    </row>
    <row r="55" spans="2:17" x14ac:dyDescent="0.25">
      <c r="C55" s="22"/>
      <c r="D55" s="22"/>
      <c r="E55" s="22"/>
      <c r="H55" s="44" t="s">
        <v>21</v>
      </c>
      <c r="I55" s="44"/>
      <c r="J55" s="11">
        <v>25</v>
      </c>
      <c r="K55" s="11">
        <v>25</v>
      </c>
      <c r="L55" s="10">
        <v>25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25</v>
      </c>
    </row>
    <row r="56" spans="2:17" x14ac:dyDescent="0.25">
      <c r="C56" s="22"/>
      <c r="D56" s="22"/>
      <c r="E56" s="1"/>
      <c r="H56" s="45" t="s">
        <v>16</v>
      </c>
      <c r="I56" s="45"/>
      <c r="J56" s="12">
        <f>J53/J55</f>
        <v>1</v>
      </c>
      <c r="K56" s="12">
        <f>K53/K55</f>
        <v>1</v>
      </c>
      <c r="L56" s="12">
        <f t="shared" ref="L56" si="3">L53/L55</f>
        <v>0.96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f t="shared" ref="Q56" si="4">Q53/Q55</f>
        <v>0.96</v>
      </c>
    </row>
    <row r="57" spans="2:17" x14ac:dyDescent="0.25">
      <c r="C57" s="22"/>
      <c r="D57" s="22"/>
      <c r="E57" s="1"/>
      <c r="H57" s="45" t="s">
        <v>17</v>
      </c>
      <c r="I57" s="45"/>
      <c r="J57" s="12">
        <f>J54/J55</f>
        <v>0</v>
      </c>
      <c r="K57" s="12">
        <f>K54/K55</f>
        <v>0</v>
      </c>
      <c r="L57" s="12">
        <f>L54/L55</f>
        <v>0.04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f>Q54/Q55</f>
        <v>0.04</v>
      </c>
    </row>
    <row r="58" spans="2:17" x14ac:dyDescent="0.25">
      <c r="C58" s="22"/>
      <c r="D58" s="22"/>
      <c r="E58" s="8"/>
    </row>
    <row r="59" spans="2:17" x14ac:dyDescent="0.25">
      <c r="C59" s="1"/>
      <c r="D59" s="1"/>
      <c r="E59" s="8"/>
    </row>
    <row r="60" spans="2:17" x14ac:dyDescent="0.25">
      <c r="J60" s="46"/>
      <c r="K60" s="46"/>
      <c r="L60" s="46"/>
      <c r="M60" s="46"/>
      <c r="N60" s="46"/>
      <c r="O60" s="46"/>
      <c r="P60" s="46"/>
    </row>
    <row r="61" spans="2:17" x14ac:dyDescent="0.25">
      <c r="J61" s="41" t="s">
        <v>18</v>
      </c>
      <c r="K61" s="41"/>
      <c r="L61" s="41"/>
      <c r="M61" s="41"/>
      <c r="N61" s="41"/>
      <c r="O61" s="41"/>
      <c r="P61" s="41"/>
    </row>
  </sheetData>
  <mergeCells count="65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N4:O4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zoomScaleNormal="10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ht="14.25" customHeight="1" x14ac:dyDescent="0.25">
      <c r="C4" t="s">
        <v>0</v>
      </c>
      <c r="D4" s="47" t="s">
        <v>90</v>
      </c>
      <c r="E4" s="47"/>
      <c r="F4" s="47"/>
      <c r="G4" s="47"/>
      <c r="I4" t="s">
        <v>1</v>
      </c>
      <c r="J4" s="35" t="s">
        <v>91</v>
      </c>
      <c r="K4" s="35"/>
      <c r="M4" t="s">
        <v>2</v>
      </c>
      <c r="N4" s="36">
        <v>45616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194</v>
      </c>
      <c r="E6" s="21"/>
      <c r="F6" s="21"/>
      <c r="G6" s="21"/>
      <c r="I6" s="22" t="s">
        <v>22</v>
      </c>
      <c r="J6" s="22"/>
      <c r="K6" s="35" t="s">
        <v>25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3" t="s">
        <v>28</v>
      </c>
      <c r="D9" s="38" t="s">
        <v>26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4">
        <f>SUM(J9+K9+L9)/3</f>
        <v>100</v>
      </c>
    </row>
    <row r="10" spans="2:18" ht="15" customHeight="1" x14ac:dyDescent="0.25">
      <c r="B10" s="6">
        <f>B9+1</f>
        <v>2</v>
      </c>
      <c r="C10" s="13" t="s">
        <v>29</v>
      </c>
      <c r="D10" s="27" t="s">
        <v>27</v>
      </c>
      <c r="E10" s="28"/>
      <c r="F10" s="28"/>
      <c r="G10" s="28"/>
      <c r="H10" s="28"/>
      <c r="I10" s="29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4">
        <f t="shared" ref="Q10:Q25" si="0">SUM(J10+K10+L10)/3</f>
        <v>100</v>
      </c>
    </row>
    <row r="11" spans="2:18" ht="14.25" customHeight="1" x14ac:dyDescent="0.25">
      <c r="B11" s="6">
        <f t="shared" ref="B11:B53" si="1">B10+1</f>
        <v>3</v>
      </c>
      <c r="C11" s="13" t="s">
        <v>30</v>
      </c>
      <c r="D11" s="52" t="s">
        <v>43</v>
      </c>
      <c r="E11" s="50"/>
      <c r="F11" s="50"/>
      <c r="G11" s="50"/>
      <c r="H11" s="50"/>
      <c r="I11" s="51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100</v>
      </c>
    </row>
    <row r="12" spans="2:18" ht="14.25" customHeight="1" x14ac:dyDescent="0.25">
      <c r="B12" s="6">
        <f t="shared" si="1"/>
        <v>4</v>
      </c>
      <c r="C12" s="13" t="s">
        <v>31</v>
      </c>
      <c r="D12" s="49" t="s">
        <v>44</v>
      </c>
      <c r="E12" s="50"/>
      <c r="F12" s="50"/>
      <c r="G12" s="50"/>
      <c r="H12" s="50"/>
      <c r="I12" s="51"/>
      <c r="J12" s="4">
        <v>90</v>
      </c>
      <c r="K12" s="4">
        <v>90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4">
        <v>94</v>
      </c>
    </row>
    <row r="13" spans="2:18" x14ac:dyDescent="0.25">
      <c r="B13" s="6">
        <f t="shared" si="1"/>
        <v>5</v>
      </c>
      <c r="C13" s="13" t="s">
        <v>32</v>
      </c>
      <c r="D13" s="52" t="s">
        <v>190</v>
      </c>
      <c r="E13" s="50"/>
      <c r="F13" s="50"/>
      <c r="G13" s="50"/>
      <c r="H13" s="50"/>
      <c r="I13" s="51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100</v>
      </c>
    </row>
    <row r="14" spans="2:18" x14ac:dyDescent="0.25">
      <c r="B14" s="6">
        <f t="shared" si="1"/>
        <v>6</v>
      </c>
      <c r="C14" s="13" t="s">
        <v>33</v>
      </c>
      <c r="D14" s="49" t="s">
        <v>45</v>
      </c>
      <c r="E14" s="50"/>
      <c r="F14" s="50"/>
      <c r="G14" s="50"/>
      <c r="H14" s="50"/>
      <c r="I14" s="51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100</v>
      </c>
    </row>
    <row r="15" spans="2:18" ht="15" customHeight="1" x14ac:dyDescent="0.25">
      <c r="B15" s="6">
        <f t="shared" si="1"/>
        <v>7</v>
      </c>
      <c r="C15" s="13" t="s">
        <v>34</v>
      </c>
      <c r="D15" s="52" t="s">
        <v>46</v>
      </c>
      <c r="E15" s="50"/>
      <c r="F15" s="50"/>
      <c r="G15" s="50"/>
      <c r="H15" s="50"/>
      <c r="I15" s="51"/>
      <c r="J15" s="4">
        <v>90</v>
      </c>
      <c r="K15" s="4">
        <v>90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4">
        <v>94</v>
      </c>
    </row>
    <row r="16" spans="2:18" x14ac:dyDescent="0.25">
      <c r="B16" s="6">
        <f t="shared" si="1"/>
        <v>8</v>
      </c>
      <c r="C16" s="13" t="s">
        <v>35</v>
      </c>
      <c r="D16" s="52" t="s">
        <v>47</v>
      </c>
      <c r="E16" s="50"/>
      <c r="F16" s="50"/>
      <c r="G16" s="50"/>
      <c r="H16" s="50"/>
      <c r="I16" s="51"/>
      <c r="J16" s="4">
        <v>90</v>
      </c>
      <c r="K16" s="4">
        <v>90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4">
        <v>94</v>
      </c>
    </row>
    <row r="17" spans="2:17" x14ac:dyDescent="0.25">
      <c r="B17" s="6">
        <f t="shared" si="1"/>
        <v>9</v>
      </c>
      <c r="C17" s="13" t="s">
        <v>189</v>
      </c>
      <c r="D17" s="52" t="s">
        <v>48</v>
      </c>
      <c r="E17" s="50"/>
      <c r="F17" s="50"/>
      <c r="G17" s="50"/>
      <c r="H17" s="50"/>
      <c r="I17" s="51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100</v>
      </c>
    </row>
    <row r="18" spans="2:17" x14ac:dyDescent="0.25">
      <c r="B18" s="6">
        <f t="shared" si="1"/>
        <v>10</v>
      </c>
      <c r="C18" s="13" t="s">
        <v>36</v>
      </c>
      <c r="D18" s="52" t="s">
        <v>49</v>
      </c>
      <c r="E18" s="50"/>
      <c r="F18" s="50"/>
      <c r="G18" s="50"/>
      <c r="H18" s="50"/>
      <c r="I18" s="51"/>
      <c r="J18" s="4">
        <v>100</v>
      </c>
      <c r="K18" s="4">
        <v>80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4">
        <v>94</v>
      </c>
    </row>
    <row r="19" spans="2:17" x14ac:dyDescent="0.25">
      <c r="B19" s="6">
        <f t="shared" si="1"/>
        <v>11</v>
      </c>
      <c r="C19" s="13" t="s">
        <v>37</v>
      </c>
      <c r="D19" s="52" t="s">
        <v>50</v>
      </c>
      <c r="E19" s="50"/>
      <c r="F19" s="50"/>
      <c r="G19" s="50"/>
      <c r="H19" s="50"/>
      <c r="I19" s="51"/>
      <c r="J19" s="4">
        <v>90</v>
      </c>
      <c r="K19" s="4">
        <v>80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4">
        <f t="shared" si="0"/>
        <v>80</v>
      </c>
    </row>
    <row r="20" spans="2:17" x14ac:dyDescent="0.25">
      <c r="B20" s="6">
        <f t="shared" si="1"/>
        <v>12</v>
      </c>
      <c r="C20" s="13" t="s">
        <v>38</v>
      </c>
      <c r="D20" s="52" t="s">
        <v>51</v>
      </c>
      <c r="E20" s="50"/>
      <c r="F20" s="50"/>
      <c r="G20" s="50"/>
      <c r="H20" s="50"/>
      <c r="I20" s="51"/>
      <c r="J20" s="4">
        <v>100</v>
      </c>
      <c r="K20" s="4">
        <v>100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4">
        <v>94</v>
      </c>
    </row>
    <row r="21" spans="2:17" x14ac:dyDescent="0.25">
      <c r="B21" s="6">
        <f t="shared" si="1"/>
        <v>13</v>
      </c>
      <c r="C21" s="13" t="s">
        <v>39</v>
      </c>
      <c r="D21" s="52" t="s">
        <v>52</v>
      </c>
      <c r="E21" s="50"/>
      <c r="F21" s="50"/>
      <c r="G21" s="50"/>
      <c r="H21" s="50"/>
      <c r="I21" s="51"/>
      <c r="J21" s="4">
        <v>90</v>
      </c>
      <c r="K21" s="4">
        <v>90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4">
        <v>94</v>
      </c>
    </row>
    <row r="22" spans="2:17" x14ac:dyDescent="0.25">
      <c r="B22" s="6">
        <f t="shared" si="1"/>
        <v>14</v>
      </c>
      <c r="C22" s="13" t="s">
        <v>92</v>
      </c>
      <c r="D22" s="27" t="s">
        <v>53</v>
      </c>
      <c r="E22" s="28"/>
      <c r="F22" s="28"/>
      <c r="G22" s="28"/>
      <c r="H22" s="28"/>
      <c r="I22" s="29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100</v>
      </c>
    </row>
    <row r="23" spans="2:17" x14ac:dyDescent="0.25">
      <c r="B23" s="6">
        <f t="shared" si="1"/>
        <v>15</v>
      </c>
      <c r="C23" s="13" t="s">
        <v>40</v>
      </c>
      <c r="D23" s="27" t="s">
        <v>54</v>
      </c>
      <c r="E23" s="28"/>
      <c r="F23" s="28"/>
      <c r="G23" s="28"/>
      <c r="H23" s="28"/>
      <c r="I23" s="29"/>
      <c r="J23" s="4">
        <v>100</v>
      </c>
      <c r="K23" s="4">
        <v>100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4">
        <v>94</v>
      </c>
    </row>
    <row r="24" spans="2:17" x14ac:dyDescent="0.25">
      <c r="B24" s="6">
        <f t="shared" si="1"/>
        <v>16</v>
      </c>
      <c r="C24" s="13" t="s">
        <v>41</v>
      </c>
      <c r="D24" s="27" t="s">
        <v>55</v>
      </c>
      <c r="E24" s="28"/>
      <c r="F24" s="28"/>
      <c r="G24" s="28"/>
      <c r="H24" s="28"/>
      <c r="I24" s="29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4">
        <f t="shared" si="0"/>
        <v>100</v>
      </c>
    </row>
    <row r="25" spans="2:17" x14ac:dyDescent="0.25">
      <c r="B25" s="6">
        <f t="shared" si="1"/>
        <v>17</v>
      </c>
      <c r="C25" s="13" t="s">
        <v>42</v>
      </c>
      <c r="D25" s="27" t="s">
        <v>56</v>
      </c>
      <c r="E25" s="28"/>
      <c r="F25" s="28"/>
      <c r="G25" s="28"/>
      <c r="H25" s="28"/>
      <c r="I25" s="29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4">
        <f t="shared" si="0"/>
        <v>100</v>
      </c>
    </row>
    <row r="26" spans="2:17" x14ac:dyDescent="0.25">
      <c r="B26" s="6">
        <f t="shared" si="1"/>
        <v>18</v>
      </c>
      <c r="C26" s="13"/>
      <c r="D26" s="27"/>
      <c r="E26" s="28"/>
      <c r="F26" s="28"/>
      <c r="G26" s="28"/>
      <c r="H26" s="28"/>
      <c r="I26" s="29"/>
      <c r="J26" s="4">
        <f>SUM(J9:J25)</f>
        <v>1650</v>
      </c>
      <c r="K26" s="4">
        <f>SUM(K9:K25)</f>
        <v>1620</v>
      </c>
      <c r="L26" s="4">
        <f>SUM(L9:L25)</f>
        <v>1610</v>
      </c>
      <c r="M26" s="4"/>
      <c r="N26" s="4"/>
      <c r="O26" s="4"/>
      <c r="P26" s="4"/>
      <c r="Q26" s="15">
        <f>AVERAGE(Q9:Q25)</f>
        <v>96.352941176470594</v>
      </c>
    </row>
    <row r="27" spans="2:17" ht="15" customHeight="1" x14ac:dyDescent="0.25">
      <c r="B27" s="6">
        <f t="shared" si="1"/>
        <v>19</v>
      </c>
      <c r="C27" s="13"/>
      <c r="D27" s="27"/>
      <c r="E27" s="28"/>
      <c r="F27" s="28"/>
      <c r="G27" s="28"/>
      <c r="H27" s="28"/>
      <c r="I27" s="29"/>
      <c r="J27" s="4"/>
      <c r="K27" s="4"/>
      <c r="L27" s="4"/>
      <c r="M27" s="4"/>
      <c r="N27" s="4"/>
      <c r="O27" s="4"/>
      <c r="P27" s="4"/>
      <c r="Q27" s="15"/>
    </row>
    <row r="28" spans="2:17" x14ac:dyDescent="0.25">
      <c r="B28" s="6">
        <f t="shared" si="1"/>
        <v>20</v>
      </c>
      <c r="C28" s="13"/>
      <c r="D28" s="27"/>
      <c r="E28" s="28"/>
      <c r="F28" s="28"/>
      <c r="G28" s="28"/>
      <c r="H28" s="28"/>
      <c r="I28" s="29"/>
      <c r="J28" s="4"/>
      <c r="K28" s="4"/>
      <c r="L28" s="4"/>
      <c r="M28" s="4"/>
      <c r="N28" s="4"/>
      <c r="O28" s="4"/>
      <c r="P28" s="4"/>
      <c r="Q28" s="15"/>
    </row>
    <row r="29" spans="2:17" x14ac:dyDescent="0.25">
      <c r="B29" s="6">
        <f t="shared" si="1"/>
        <v>21</v>
      </c>
      <c r="C29" s="13"/>
      <c r="D29" s="27"/>
      <c r="E29" s="28"/>
      <c r="F29" s="28"/>
      <c r="G29" s="28"/>
      <c r="H29" s="28"/>
      <c r="I29" s="29"/>
      <c r="J29" s="4"/>
      <c r="K29" s="4"/>
      <c r="L29" s="4"/>
      <c r="M29" s="4"/>
      <c r="N29" s="4"/>
      <c r="O29" s="4"/>
      <c r="P29" s="4"/>
      <c r="Q29" s="15"/>
    </row>
    <row r="30" spans="2:17" x14ac:dyDescent="0.25">
      <c r="B30" s="6">
        <f t="shared" si="1"/>
        <v>22</v>
      </c>
      <c r="C30" s="13"/>
      <c r="D30" s="27"/>
      <c r="E30" s="28"/>
      <c r="F30" s="28"/>
      <c r="G30" s="28"/>
      <c r="H30" s="28"/>
      <c r="I30" s="29"/>
      <c r="J30" s="4"/>
      <c r="K30" s="4"/>
      <c r="L30" s="4"/>
      <c r="M30" s="4"/>
      <c r="N30" s="4"/>
      <c r="O30" s="4"/>
      <c r="P30" s="4"/>
      <c r="Q30" s="15"/>
    </row>
    <row r="31" spans="2:17" x14ac:dyDescent="0.25">
      <c r="B31" s="6">
        <f t="shared" si="1"/>
        <v>23</v>
      </c>
      <c r="C31" s="13"/>
      <c r="D31" s="27"/>
      <c r="E31" s="28"/>
      <c r="F31" s="28"/>
      <c r="G31" s="28"/>
      <c r="H31" s="28"/>
      <c r="I31" s="29"/>
      <c r="J31" s="4"/>
      <c r="K31" s="4"/>
      <c r="L31" s="4"/>
      <c r="M31" s="4"/>
      <c r="N31" s="4"/>
      <c r="O31" s="4"/>
      <c r="P31" s="4"/>
      <c r="Q31" s="15"/>
    </row>
    <row r="32" spans="2:17" x14ac:dyDescent="0.25">
      <c r="B32" s="6">
        <f t="shared" si="1"/>
        <v>24</v>
      </c>
      <c r="C32" s="13"/>
      <c r="D32" s="27"/>
      <c r="E32" s="28"/>
      <c r="F32" s="28"/>
      <c r="G32" s="28"/>
      <c r="H32" s="28"/>
      <c r="I32" s="29"/>
      <c r="J32" s="4"/>
      <c r="K32" s="4"/>
      <c r="L32" s="4"/>
      <c r="M32" s="4"/>
      <c r="N32" s="4"/>
      <c r="O32" s="4"/>
      <c r="P32" s="4"/>
      <c r="Q32" s="15"/>
    </row>
    <row r="33" spans="2:17" x14ac:dyDescent="0.25">
      <c r="B33" s="6">
        <f t="shared" si="1"/>
        <v>25</v>
      </c>
      <c r="C33" s="13"/>
      <c r="D33" s="27"/>
      <c r="E33" s="28"/>
      <c r="F33" s="28"/>
      <c r="G33" s="28"/>
      <c r="H33" s="28"/>
      <c r="I33" s="29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>
        <f t="shared" si="1"/>
        <v>26</v>
      </c>
      <c r="C34" s="13"/>
      <c r="D34" s="27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>
        <f t="shared" si="1"/>
        <v>27</v>
      </c>
      <c r="C35" s="13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>
        <f t="shared" si="1"/>
        <v>28</v>
      </c>
      <c r="C36" s="13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>
        <f t="shared" si="1"/>
        <v>29</v>
      </c>
      <c r="C37" s="13"/>
      <c r="D37" s="48"/>
      <c r="E37" s="31"/>
      <c r="F37" s="31"/>
      <c r="G37" s="31"/>
      <c r="H37" s="31"/>
      <c r="I37" s="32"/>
      <c r="J37" s="4"/>
      <c r="K37" s="4"/>
      <c r="L37" s="4"/>
      <c r="M37" s="4"/>
      <c r="N37" s="4"/>
      <c r="O37" s="4"/>
      <c r="P37" s="4"/>
      <c r="Q37" s="15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5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5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5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5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5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5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43" t="s">
        <v>19</v>
      </c>
      <c r="I54" s="43"/>
      <c r="J54" s="10">
        <v>17</v>
      </c>
      <c r="K54" s="10">
        <f t="shared" ref="K54:P58" si="2">COUNTIF(K10:K53,"&gt;=70")</f>
        <v>17</v>
      </c>
      <c r="L54" s="10">
        <f t="shared" si="2"/>
        <v>17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0">
        <v>17</v>
      </c>
    </row>
    <row r="55" spans="2:17" x14ac:dyDescent="0.25">
      <c r="C55" s="22"/>
      <c r="D55" s="22"/>
      <c r="E55" s="8"/>
      <c r="H55" s="44" t="s">
        <v>20</v>
      </c>
      <c r="I55" s="44"/>
      <c r="J55" s="11">
        <v>0</v>
      </c>
      <c r="K55" s="11">
        <v>0</v>
      </c>
      <c r="L55" s="10"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0</v>
      </c>
    </row>
    <row r="56" spans="2:17" x14ac:dyDescent="0.25">
      <c r="C56" s="22"/>
      <c r="D56" s="22"/>
      <c r="E56" s="22"/>
      <c r="H56" s="44" t="s">
        <v>21</v>
      </c>
      <c r="I56" s="44"/>
      <c r="J56" s="11">
        <v>17</v>
      </c>
      <c r="K56" s="11">
        <v>17</v>
      </c>
      <c r="L56" s="10">
        <v>17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1">
        <v>17</v>
      </c>
    </row>
    <row r="57" spans="2:17" x14ac:dyDescent="0.25">
      <c r="C57" s="22"/>
      <c r="D57" s="22"/>
      <c r="E57" s="1"/>
      <c r="H57" s="45" t="s">
        <v>16</v>
      </c>
      <c r="I57" s="45"/>
      <c r="J57" s="12">
        <f>J54/J56</f>
        <v>1</v>
      </c>
      <c r="K57" s="12">
        <f>K54/K56</f>
        <v>1</v>
      </c>
      <c r="L57" s="12">
        <f>L54/L56</f>
        <v>1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f>Q54/Q56</f>
        <v>1</v>
      </c>
    </row>
    <row r="58" spans="2:17" x14ac:dyDescent="0.25">
      <c r="C58" s="22"/>
      <c r="D58" s="22"/>
      <c r="E58" s="1"/>
      <c r="H58" s="45" t="s">
        <v>17</v>
      </c>
      <c r="I58" s="45"/>
      <c r="J58" s="12">
        <f>J55/J56</f>
        <v>0</v>
      </c>
      <c r="K58" s="12">
        <f>K55/K57</f>
        <v>0</v>
      </c>
      <c r="L58" s="12">
        <f>L55/L57</f>
        <v>0</v>
      </c>
      <c r="M58" s="10">
        <f t="shared" si="2"/>
        <v>0</v>
      </c>
      <c r="N58" s="10">
        <f t="shared" si="2"/>
        <v>0</v>
      </c>
      <c r="O58" s="10">
        <f t="shared" si="2"/>
        <v>0</v>
      </c>
      <c r="P58" s="10">
        <f t="shared" si="2"/>
        <v>0</v>
      </c>
      <c r="Q58" s="12">
        <f>Q55/Q56</f>
        <v>0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6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zoomScale="88" zoomScaleNormal="8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0.85546875" customWidth="1"/>
    <col min="8" max="8" width="6.42578125" customWidth="1"/>
    <col min="9" max="9" width="7.7109375" customWidth="1"/>
    <col min="10" max="10" width="8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ht="14.25" customHeight="1" x14ac:dyDescent="0.25">
      <c r="C4" t="s">
        <v>0</v>
      </c>
      <c r="D4" s="47" t="s">
        <v>90</v>
      </c>
      <c r="E4" s="47"/>
      <c r="F4" s="47"/>
      <c r="G4" s="47"/>
      <c r="I4" t="s">
        <v>1</v>
      </c>
      <c r="J4" s="35" t="s">
        <v>188</v>
      </c>
      <c r="K4" s="35"/>
      <c r="M4" t="s">
        <v>2</v>
      </c>
      <c r="N4" s="36">
        <v>45616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194</v>
      </c>
      <c r="E6" s="21"/>
      <c r="F6" s="21"/>
      <c r="G6" s="21"/>
      <c r="I6" s="22" t="s">
        <v>22</v>
      </c>
      <c r="J6" s="22"/>
      <c r="K6" s="35" t="s">
        <v>25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16">
        <v>1</v>
      </c>
      <c r="C9" s="20" t="s">
        <v>57</v>
      </c>
      <c r="D9" s="57" t="s">
        <v>73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4">
        <f>SUM(J9+K9+L9)/3</f>
        <v>100</v>
      </c>
    </row>
    <row r="10" spans="2:18" x14ac:dyDescent="0.25">
      <c r="B10" s="16">
        <f>B9+1</f>
        <v>2</v>
      </c>
      <c r="C10" s="20" t="s">
        <v>58</v>
      </c>
      <c r="D10" s="56" t="s">
        <v>74</v>
      </c>
      <c r="E10" s="28"/>
      <c r="F10" s="28"/>
      <c r="G10" s="28"/>
      <c r="H10" s="28"/>
      <c r="I10" s="29"/>
      <c r="J10" s="4">
        <v>90</v>
      </c>
      <c r="K10" s="4">
        <v>90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4">
        <f t="shared" ref="Q10:Q25" si="0">SUM(J10+K10+L10)/3</f>
        <v>90</v>
      </c>
    </row>
    <row r="11" spans="2:18" x14ac:dyDescent="0.25">
      <c r="B11" s="16">
        <f t="shared" ref="B11:B51" si="1">B10+1</f>
        <v>3</v>
      </c>
      <c r="C11" s="20" t="s">
        <v>59</v>
      </c>
      <c r="D11" s="56" t="s">
        <v>75</v>
      </c>
      <c r="E11" s="28"/>
      <c r="F11" s="28"/>
      <c r="G11" s="28"/>
      <c r="H11" s="28"/>
      <c r="I11" s="29"/>
      <c r="J11" s="4">
        <v>90</v>
      </c>
      <c r="K11" s="4">
        <v>90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4">
        <v>87</v>
      </c>
    </row>
    <row r="12" spans="2:18" x14ac:dyDescent="0.25">
      <c r="B12" s="16">
        <f t="shared" si="1"/>
        <v>4</v>
      </c>
      <c r="C12" s="20" t="s">
        <v>60</v>
      </c>
      <c r="D12" s="56" t="s">
        <v>76</v>
      </c>
      <c r="E12" s="28"/>
      <c r="F12" s="28"/>
      <c r="G12" s="28"/>
      <c r="H12" s="28"/>
      <c r="I12" s="29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100</v>
      </c>
    </row>
    <row r="13" spans="2:18" x14ac:dyDescent="0.25">
      <c r="B13" s="16">
        <f t="shared" si="1"/>
        <v>5</v>
      </c>
      <c r="C13" s="20" t="s">
        <v>61</v>
      </c>
      <c r="D13" s="56" t="s">
        <v>77</v>
      </c>
      <c r="E13" s="28"/>
      <c r="F13" s="28"/>
      <c r="G13" s="28"/>
      <c r="H13" s="28"/>
      <c r="I13" s="29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100</v>
      </c>
    </row>
    <row r="14" spans="2:18" x14ac:dyDescent="0.25">
      <c r="B14" s="16">
        <f t="shared" si="1"/>
        <v>6</v>
      </c>
      <c r="C14" s="19" t="s">
        <v>62</v>
      </c>
      <c r="D14" s="56" t="s">
        <v>78</v>
      </c>
      <c r="E14" s="28"/>
      <c r="F14" s="28"/>
      <c r="G14" s="28"/>
      <c r="H14" s="28"/>
      <c r="I14" s="29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100</v>
      </c>
    </row>
    <row r="15" spans="2:18" x14ac:dyDescent="0.25">
      <c r="B15" s="16">
        <f t="shared" si="1"/>
        <v>7</v>
      </c>
      <c r="C15" s="19" t="s">
        <v>63</v>
      </c>
      <c r="D15" s="56" t="s">
        <v>79</v>
      </c>
      <c r="E15" s="28"/>
      <c r="F15" s="28"/>
      <c r="G15" s="28"/>
      <c r="H15" s="28"/>
      <c r="I15" s="29"/>
      <c r="J15" s="4">
        <v>90</v>
      </c>
      <c r="K15" s="4">
        <v>80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80</v>
      </c>
    </row>
    <row r="16" spans="2:18" x14ac:dyDescent="0.25">
      <c r="B16" s="16">
        <f t="shared" si="1"/>
        <v>8</v>
      </c>
      <c r="C16" s="20" t="s">
        <v>64</v>
      </c>
      <c r="D16" s="56" t="s">
        <v>80</v>
      </c>
      <c r="E16" s="28"/>
      <c r="F16" s="28"/>
      <c r="G16" s="28"/>
      <c r="H16" s="28"/>
      <c r="I16" s="29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4">
        <f t="shared" si="0"/>
        <v>100</v>
      </c>
    </row>
    <row r="17" spans="2:17" x14ac:dyDescent="0.25">
      <c r="B17" s="16">
        <f t="shared" si="1"/>
        <v>9</v>
      </c>
      <c r="C17" s="20" t="s">
        <v>66</v>
      </c>
      <c r="D17" s="56" t="s">
        <v>81</v>
      </c>
      <c r="E17" s="28"/>
      <c r="F17" s="28"/>
      <c r="G17" s="28"/>
      <c r="H17" s="28"/>
      <c r="I17" s="29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100</v>
      </c>
    </row>
    <row r="18" spans="2:17" x14ac:dyDescent="0.25">
      <c r="B18" s="16">
        <f t="shared" si="1"/>
        <v>10</v>
      </c>
      <c r="C18" s="20" t="s">
        <v>65</v>
      </c>
      <c r="D18" s="56" t="s">
        <v>82</v>
      </c>
      <c r="E18" s="28"/>
      <c r="F18" s="28"/>
      <c r="G18" s="28"/>
      <c r="H18" s="28"/>
      <c r="I18" s="29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4">
        <f t="shared" si="0"/>
        <v>100</v>
      </c>
    </row>
    <row r="19" spans="2:17" x14ac:dyDescent="0.25">
      <c r="B19" s="16">
        <f t="shared" si="1"/>
        <v>11</v>
      </c>
      <c r="C19" s="19" t="s">
        <v>66</v>
      </c>
      <c r="D19" s="56" t="s">
        <v>83</v>
      </c>
      <c r="E19" s="28"/>
      <c r="F19" s="28"/>
      <c r="G19" s="28"/>
      <c r="H19" s="28"/>
      <c r="I19" s="29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4">
        <f t="shared" si="0"/>
        <v>100</v>
      </c>
    </row>
    <row r="20" spans="2:17" x14ac:dyDescent="0.25">
      <c r="B20" s="16">
        <f t="shared" si="1"/>
        <v>12</v>
      </c>
      <c r="C20" s="20" t="s">
        <v>67</v>
      </c>
      <c r="D20" s="56" t="s">
        <v>84</v>
      </c>
      <c r="E20" s="28"/>
      <c r="F20" s="28"/>
      <c r="G20" s="28"/>
      <c r="H20" s="28"/>
      <c r="I20" s="29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4">
        <f t="shared" si="0"/>
        <v>100</v>
      </c>
    </row>
    <row r="21" spans="2:17" x14ac:dyDescent="0.25">
      <c r="B21" s="16">
        <v>13</v>
      </c>
      <c r="C21" s="19" t="s">
        <v>68</v>
      </c>
      <c r="D21" s="56" t="s">
        <v>85</v>
      </c>
      <c r="E21" s="28"/>
      <c r="F21" s="28"/>
      <c r="G21" s="28"/>
      <c r="H21" s="28"/>
      <c r="I21" s="29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4">
        <f t="shared" si="0"/>
        <v>100</v>
      </c>
    </row>
    <row r="22" spans="2:17" x14ac:dyDescent="0.25">
      <c r="B22" s="16">
        <v>14</v>
      </c>
      <c r="C22" s="20" t="s">
        <v>69</v>
      </c>
      <c r="D22" s="56" t="s">
        <v>86</v>
      </c>
      <c r="E22" s="28"/>
      <c r="F22" s="28"/>
      <c r="G22" s="28"/>
      <c r="H22" s="28"/>
      <c r="I22" s="29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100</v>
      </c>
    </row>
    <row r="23" spans="2:17" x14ac:dyDescent="0.25">
      <c r="B23" s="16">
        <f t="shared" si="1"/>
        <v>15</v>
      </c>
      <c r="C23" s="20" t="s">
        <v>70</v>
      </c>
      <c r="D23" s="56" t="s">
        <v>87</v>
      </c>
      <c r="E23" s="28"/>
      <c r="F23" s="28"/>
      <c r="G23" s="28"/>
      <c r="H23" s="28"/>
      <c r="I23" s="29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4">
        <f t="shared" si="0"/>
        <v>100</v>
      </c>
    </row>
    <row r="24" spans="2:17" x14ac:dyDescent="0.25">
      <c r="B24" s="16">
        <f t="shared" si="1"/>
        <v>16</v>
      </c>
      <c r="C24" s="19" t="s">
        <v>71</v>
      </c>
      <c r="D24" s="55" t="s">
        <v>88</v>
      </c>
      <c r="E24" s="31"/>
      <c r="F24" s="31"/>
      <c r="G24" s="31"/>
      <c r="H24" s="31"/>
      <c r="I24" s="32"/>
      <c r="J24" s="4">
        <v>90</v>
      </c>
      <c r="K24" s="4">
        <v>90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4">
        <v>87</v>
      </c>
    </row>
    <row r="25" spans="2:17" x14ac:dyDescent="0.25">
      <c r="B25" s="16">
        <f t="shared" si="1"/>
        <v>17</v>
      </c>
      <c r="C25" s="20" t="s">
        <v>72</v>
      </c>
      <c r="D25" s="55" t="s">
        <v>89</v>
      </c>
      <c r="E25" s="31"/>
      <c r="F25" s="31"/>
      <c r="G25" s="31"/>
      <c r="H25" s="31"/>
      <c r="I25" s="32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4">
        <f t="shared" si="0"/>
        <v>100</v>
      </c>
    </row>
    <row r="26" spans="2:17" x14ac:dyDescent="0.25">
      <c r="B26" s="16">
        <f t="shared" si="1"/>
        <v>18</v>
      </c>
      <c r="C26" s="19"/>
      <c r="D26" s="54"/>
      <c r="E26" s="53"/>
      <c r="F26" s="53"/>
      <c r="G26" s="53"/>
      <c r="H26" s="53"/>
      <c r="I26" s="53"/>
      <c r="J26" s="4">
        <f>SUM(J9:J25)</f>
        <v>1660</v>
      </c>
      <c r="K26" s="4">
        <f>SUM(K9:K25)</f>
        <v>1650</v>
      </c>
      <c r="L26" s="4">
        <f>SUM(L9:L25)</f>
        <v>1620</v>
      </c>
      <c r="M26" s="4"/>
      <c r="N26" s="4"/>
      <c r="O26" s="4"/>
      <c r="P26" s="4"/>
      <c r="Q26" s="15">
        <f>AVERAGE(Q9:Q25)</f>
        <v>96.705882352941174</v>
      </c>
    </row>
    <row r="27" spans="2:17" x14ac:dyDescent="0.25">
      <c r="B27" s="16">
        <f t="shared" si="1"/>
        <v>19</v>
      </c>
      <c r="C27" s="20"/>
      <c r="D27" s="54"/>
      <c r="E27" s="53"/>
      <c r="F27" s="53"/>
      <c r="G27" s="53"/>
      <c r="H27" s="53"/>
      <c r="I27" s="53"/>
      <c r="J27" s="4"/>
      <c r="K27" s="4"/>
      <c r="L27" s="4"/>
      <c r="M27" s="4"/>
      <c r="N27" s="4"/>
      <c r="O27" s="4"/>
      <c r="P27" s="4"/>
      <c r="Q27" s="15"/>
    </row>
    <row r="28" spans="2:17" x14ac:dyDescent="0.25">
      <c r="B28" s="16">
        <v>20</v>
      </c>
      <c r="C28" s="19"/>
      <c r="D28" s="54"/>
      <c r="E28" s="53"/>
      <c r="F28" s="53"/>
      <c r="G28" s="53"/>
      <c r="H28" s="53"/>
      <c r="I28" s="53"/>
      <c r="J28" s="4"/>
      <c r="K28" s="4"/>
      <c r="L28" s="4"/>
      <c r="M28" s="4"/>
      <c r="N28" s="4"/>
      <c r="O28" s="4"/>
      <c r="P28" s="4"/>
      <c r="Q28" s="15"/>
    </row>
    <row r="29" spans="2:17" x14ac:dyDescent="0.25">
      <c r="B29" s="16">
        <f t="shared" si="1"/>
        <v>21</v>
      </c>
      <c r="C29" s="3"/>
      <c r="D29" s="54"/>
      <c r="E29" s="53"/>
      <c r="F29" s="53"/>
      <c r="G29" s="53"/>
      <c r="H29" s="53"/>
      <c r="I29" s="53"/>
      <c r="J29" s="4"/>
      <c r="K29" s="4"/>
      <c r="L29" s="4"/>
      <c r="M29" s="4"/>
      <c r="N29" s="4"/>
      <c r="O29" s="4"/>
      <c r="P29" s="4"/>
      <c r="Q29" s="15"/>
    </row>
    <row r="30" spans="2:17" x14ac:dyDescent="0.25">
      <c r="B30" s="6">
        <f t="shared" si="1"/>
        <v>22</v>
      </c>
      <c r="C30" s="18"/>
      <c r="D30" s="53"/>
      <c r="E30" s="53"/>
      <c r="F30" s="53"/>
      <c r="G30" s="53"/>
      <c r="H30" s="53"/>
      <c r="I30" s="53"/>
      <c r="J30" s="4"/>
      <c r="K30" s="4"/>
      <c r="L30" s="4"/>
      <c r="M30" s="4"/>
      <c r="N30" s="4"/>
      <c r="O30" s="4"/>
      <c r="P30" s="4"/>
      <c r="Q30" s="15"/>
    </row>
    <row r="31" spans="2:17" x14ac:dyDescent="0.25">
      <c r="B31" s="6">
        <f t="shared" si="1"/>
        <v>23</v>
      </c>
      <c r="C31" s="6"/>
      <c r="D31" s="53"/>
      <c r="E31" s="53"/>
      <c r="F31" s="53"/>
      <c r="G31" s="53"/>
      <c r="H31" s="53"/>
      <c r="I31" s="53"/>
      <c r="J31" s="4"/>
      <c r="K31" s="4"/>
      <c r="L31" s="4"/>
      <c r="M31" s="4"/>
      <c r="N31" s="4"/>
      <c r="O31" s="4"/>
      <c r="P31" s="4"/>
      <c r="Q31" s="15"/>
    </row>
    <row r="32" spans="2:17" x14ac:dyDescent="0.25">
      <c r="B32" s="6">
        <f t="shared" si="1"/>
        <v>24</v>
      </c>
      <c r="C32" s="6"/>
      <c r="D32" s="53"/>
      <c r="E32" s="53"/>
      <c r="F32" s="53"/>
      <c r="G32" s="53"/>
      <c r="H32" s="53"/>
      <c r="I32" s="53"/>
      <c r="J32" s="4"/>
      <c r="K32" s="4"/>
      <c r="L32" s="4"/>
      <c r="M32" s="4"/>
      <c r="N32" s="4"/>
      <c r="O32" s="4"/>
      <c r="P32" s="4"/>
      <c r="Q32" s="15"/>
    </row>
    <row r="33" spans="2:17" x14ac:dyDescent="0.25">
      <c r="B33" s="6">
        <f t="shared" si="1"/>
        <v>25</v>
      </c>
      <c r="C33" s="6"/>
      <c r="D33" s="53"/>
      <c r="E33" s="53"/>
      <c r="F33" s="53"/>
      <c r="G33" s="53"/>
      <c r="H33" s="53"/>
      <c r="I33" s="53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>
        <f t="shared" si="1"/>
        <v>26</v>
      </c>
      <c r="C34" s="6"/>
      <c r="D34" s="53"/>
      <c r="E34" s="53"/>
      <c r="F34" s="53"/>
      <c r="G34" s="53"/>
      <c r="H34" s="53"/>
      <c r="I34" s="53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>
        <f t="shared" si="1"/>
        <v>27</v>
      </c>
      <c r="C35" s="6"/>
      <c r="D35" s="53"/>
      <c r="E35" s="53"/>
      <c r="F35" s="53"/>
      <c r="G35" s="53"/>
      <c r="H35" s="53"/>
      <c r="I35" s="53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>
        <f t="shared" si="1"/>
        <v>28</v>
      </c>
      <c r="C36" s="6"/>
      <c r="D36" s="53"/>
      <c r="E36" s="53"/>
      <c r="F36" s="53"/>
      <c r="G36" s="53"/>
      <c r="H36" s="53"/>
      <c r="I36" s="53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>
        <f t="shared" si="1"/>
        <v>29</v>
      </c>
      <c r="C37" s="6"/>
      <c r="D37" s="53"/>
      <c r="E37" s="53"/>
      <c r="F37" s="53"/>
      <c r="G37" s="53"/>
      <c r="H37" s="53"/>
      <c r="I37" s="53"/>
      <c r="J37" s="4"/>
      <c r="K37" s="4"/>
      <c r="L37" s="4"/>
      <c r="M37" s="4"/>
      <c r="N37" s="4"/>
      <c r="O37" s="4"/>
      <c r="P37" s="4"/>
      <c r="Q37" s="15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5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>
        <f t="shared" si="1"/>
        <v>35</v>
      </c>
      <c r="C43" s="7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>
        <f t="shared" si="1"/>
        <v>36</v>
      </c>
      <c r="C44" s="7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5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5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5"/>
    </row>
    <row r="51" spans="2:17" x14ac:dyDescent="0.25">
      <c r="B51" s="6">
        <f t="shared" si="1"/>
        <v>43</v>
      </c>
      <c r="C51" s="3"/>
      <c r="D51" s="24"/>
      <c r="E51" s="25"/>
      <c r="F51" s="25"/>
      <c r="G51" s="25"/>
      <c r="H51" s="25"/>
      <c r="I51" s="26"/>
      <c r="J51" s="3"/>
      <c r="K51" s="3"/>
      <c r="L51" s="3"/>
      <c r="M51" s="3"/>
      <c r="N51" s="3"/>
      <c r="O51" s="3"/>
      <c r="P51" s="3"/>
      <c r="Q51" s="15"/>
    </row>
    <row r="52" spans="2:17" x14ac:dyDescent="0.25">
      <c r="C52" s="22"/>
      <c r="D52" s="22"/>
      <c r="E52" s="1"/>
      <c r="H52" s="43" t="s">
        <v>19</v>
      </c>
      <c r="I52" s="43"/>
      <c r="J52" s="10">
        <v>17</v>
      </c>
      <c r="K52" s="10">
        <v>17</v>
      </c>
      <c r="L52" s="10">
        <v>17</v>
      </c>
      <c r="M52" s="10">
        <f t="shared" ref="M52:P56" si="2">COUNTIF(M8:M51,"&gt;=70")</f>
        <v>0</v>
      </c>
      <c r="N52" s="10">
        <f t="shared" si="2"/>
        <v>0</v>
      </c>
      <c r="O52" s="10">
        <f t="shared" si="2"/>
        <v>0</v>
      </c>
      <c r="P52" s="10">
        <f t="shared" si="2"/>
        <v>0</v>
      </c>
      <c r="Q52" s="10">
        <v>17</v>
      </c>
    </row>
    <row r="53" spans="2:17" x14ac:dyDescent="0.25">
      <c r="C53" s="22"/>
      <c r="D53" s="22"/>
      <c r="E53" s="8"/>
      <c r="H53" s="44" t="s">
        <v>20</v>
      </c>
      <c r="I53" s="44"/>
      <c r="J53" s="11">
        <v>0</v>
      </c>
      <c r="K53" s="11">
        <v>0</v>
      </c>
      <c r="L53" s="11"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1">
        <v>0</v>
      </c>
    </row>
    <row r="54" spans="2:17" x14ac:dyDescent="0.25">
      <c r="C54" s="22"/>
      <c r="D54" s="22"/>
      <c r="E54" s="22"/>
      <c r="H54" s="44" t="s">
        <v>21</v>
      </c>
      <c r="I54" s="44"/>
      <c r="J54" s="11">
        <v>17</v>
      </c>
      <c r="K54" s="11">
        <v>17</v>
      </c>
      <c r="L54" s="11">
        <v>17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17</v>
      </c>
    </row>
    <row r="55" spans="2:17" x14ac:dyDescent="0.25">
      <c r="C55" s="22"/>
      <c r="D55" s="22"/>
      <c r="E55" s="1"/>
      <c r="H55" s="45" t="s">
        <v>16</v>
      </c>
      <c r="I55" s="45"/>
      <c r="J55" s="12">
        <f>J52/J54</f>
        <v>1</v>
      </c>
      <c r="K55" s="12">
        <f>K52/K54</f>
        <v>1</v>
      </c>
      <c r="L55" s="12">
        <f>L52/L54</f>
        <v>1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2">
        <f>Q52/Q54</f>
        <v>1</v>
      </c>
    </row>
    <row r="56" spans="2:17" x14ac:dyDescent="0.25">
      <c r="C56" s="22"/>
      <c r="D56" s="22"/>
      <c r="E56" s="1"/>
      <c r="H56" s="45" t="s">
        <v>17</v>
      </c>
      <c r="I56" s="45"/>
      <c r="J56" s="12">
        <f>J53/J54</f>
        <v>0</v>
      </c>
      <c r="K56" s="12">
        <f>K53/K54</f>
        <v>0</v>
      </c>
      <c r="L56" s="12">
        <f>L53/L54</f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f>Q53/Q54</f>
        <v>0</v>
      </c>
    </row>
    <row r="57" spans="2:17" x14ac:dyDescent="0.25">
      <c r="C57" s="22"/>
      <c r="D57" s="22"/>
      <c r="E57" s="8"/>
    </row>
    <row r="58" spans="2:17" x14ac:dyDescent="0.25">
      <c r="C58" s="1"/>
      <c r="D58" s="1"/>
      <c r="E58" s="8"/>
    </row>
    <row r="59" spans="2:17" x14ac:dyDescent="0.25">
      <c r="J59" s="46"/>
      <c r="K59" s="46"/>
      <c r="L59" s="46"/>
      <c r="M59" s="46"/>
      <c r="N59" s="46"/>
      <c r="O59" s="46"/>
      <c r="P59" s="46"/>
    </row>
    <row r="60" spans="2:17" x14ac:dyDescent="0.25">
      <c r="J60" s="41" t="s">
        <v>18</v>
      </c>
      <c r="K60" s="41"/>
      <c r="L60" s="41"/>
      <c r="M60" s="41"/>
      <c r="N60" s="41"/>
      <c r="O60" s="41"/>
      <c r="P60" s="41"/>
    </row>
  </sheetData>
  <mergeCells count="64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C52:D52"/>
    <mergeCell ref="H52:I52"/>
    <mergeCell ref="C53:D53"/>
    <mergeCell ref="H53:I53"/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C9B9-DFA7-4EDF-B535-3075734D34B7}">
  <dimension ref="B2:R62"/>
  <sheetViews>
    <sheetView tabSelected="1" zoomScale="97" zoomScaleNormal="97" workbookViewId="0">
      <selection activeCell="Q6" sqref="Q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ht="14.25" customHeight="1" x14ac:dyDescent="0.25">
      <c r="C4" t="s">
        <v>0</v>
      </c>
      <c r="D4" s="47" t="s">
        <v>120</v>
      </c>
      <c r="E4" s="47"/>
      <c r="F4" s="47"/>
      <c r="G4" s="47"/>
      <c r="I4" t="s">
        <v>1</v>
      </c>
      <c r="J4" s="35" t="s">
        <v>121</v>
      </c>
      <c r="K4" s="35"/>
      <c r="M4" t="s">
        <v>2</v>
      </c>
      <c r="N4" s="36">
        <v>45616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194</v>
      </c>
      <c r="E6" s="21"/>
      <c r="F6" s="21"/>
      <c r="G6" s="21"/>
      <c r="I6" s="22" t="s">
        <v>22</v>
      </c>
      <c r="J6" s="22"/>
      <c r="K6" s="35" t="s">
        <v>25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3" t="s">
        <v>141</v>
      </c>
      <c r="D9" s="58" t="s">
        <v>122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4">
        <f>SUM(J9+K9+L9)/3</f>
        <v>100</v>
      </c>
    </row>
    <row r="10" spans="2:18" ht="15" customHeight="1" x14ac:dyDescent="0.25">
      <c r="B10" s="6">
        <f>B9+1</f>
        <v>2</v>
      </c>
      <c r="C10" s="13" t="s">
        <v>142</v>
      </c>
      <c r="D10" s="59" t="s">
        <v>123</v>
      </c>
      <c r="E10" s="28"/>
      <c r="F10" s="28"/>
      <c r="G10" s="28"/>
      <c r="H10" s="28"/>
      <c r="I10" s="29"/>
      <c r="J10" s="4">
        <v>90</v>
      </c>
      <c r="K10" s="4">
        <v>80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4">
        <f t="shared" ref="Q10:Q30" si="0">SUM(J10+K10+L10)/3</f>
        <v>90</v>
      </c>
    </row>
    <row r="11" spans="2:18" ht="14.25" customHeight="1" x14ac:dyDescent="0.25">
      <c r="B11" s="6">
        <f t="shared" ref="B11:B53" si="1">B10+1</f>
        <v>3</v>
      </c>
      <c r="C11" s="13" t="s">
        <v>143</v>
      </c>
      <c r="D11" s="52" t="s">
        <v>124</v>
      </c>
      <c r="E11" s="50"/>
      <c r="F11" s="50"/>
      <c r="G11" s="50"/>
      <c r="H11" s="50"/>
      <c r="I11" s="51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100</v>
      </c>
    </row>
    <row r="12" spans="2:18" ht="14.25" customHeight="1" x14ac:dyDescent="0.25">
      <c r="B12" s="6">
        <f t="shared" si="1"/>
        <v>4</v>
      </c>
      <c r="C12" s="13" t="s">
        <v>144</v>
      </c>
      <c r="D12" s="49" t="s">
        <v>125</v>
      </c>
      <c r="E12" s="50"/>
      <c r="F12" s="50"/>
      <c r="G12" s="50"/>
      <c r="H12" s="50"/>
      <c r="I12" s="51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100</v>
      </c>
    </row>
    <row r="13" spans="2:18" x14ac:dyDescent="0.25">
      <c r="B13" s="6">
        <f t="shared" si="1"/>
        <v>5</v>
      </c>
      <c r="C13" s="13" t="s">
        <v>145</v>
      </c>
      <c r="D13" s="52" t="s">
        <v>191</v>
      </c>
      <c r="E13" s="50"/>
      <c r="F13" s="50"/>
      <c r="G13" s="50"/>
      <c r="H13" s="50"/>
      <c r="I13" s="51"/>
      <c r="J13" s="4">
        <v>90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4">
        <v>97</v>
      </c>
    </row>
    <row r="14" spans="2:18" x14ac:dyDescent="0.25">
      <c r="B14" s="6">
        <f t="shared" si="1"/>
        <v>6</v>
      </c>
      <c r="C14" s="13" t="s">
        <v>146</v>
      </c>
      <c r="D14" s="49" t="s">
        <v>126</v>
      </c>
      <c r="E14" s="50"/>
      <c r="F14" s="50"/>
      <c r="G14" s="50"/>
      <c r="H14" s="50"/>
      <c r="I14" s="51"/>
      <c r="J14" s="4">
        <v>90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4">
        <v>97</v>
      </c>
    </row>
    <row r="15" spans="2:18" ht="15" customHeight="1" x14ac:dyDescent="0.25">
      <c r="B15" s="6">
        <f t="shared" si="1"/>
        <v>7</v>
      </c>
      <c r="C15" s="13" t="s">
        <v>147</v>
      </c>
      <c r="D15" s="52" t="s">
        <v>127</v>
      </c>
      <c r="E15" s="50"/>
      <c r="F15" s="50"/>
      <c r="G15" s="50"/>
      <c r="H15" s="50"/>
      <c r="I15" s="51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100</v>
      </c>
    </row>
    <row r="16" spans="2:18" x14ac:dyDescent="0.25">
      <c r="B16" s="6">
        <f t="shared" si="1"/>
        <v>8</v>
      </c>
      <c r="C16" s="13" t="s">
        <v>148</v>
      </c>
      <c r="D16" s="52" t="s">
        <v>128</v>
      </c>
      <c r="E16" s="50"/>
      <c r="F16" s="50"/>
      <c r="G16" s="50"/>
      <c r="H16" s="50"/>
      <c r="I16" s="51"/>
      <c r="J16" s="4">
        <v>90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4">
        <v>97</v>
      </c>
    </row>
    <row r="17" spans="2:17" x14ac:dyDescent="0.25">
      <c r="B17" s="6">
        <f t="shared" si="1"/>
        <v>9</v>
      </c>
      <c r="C17" s="13" t="s">
        <v>149</v>
      </c>
      <c r="D17" s="52" t="s">
        <v>129</v>
      </c>
      <c r="E17" s="50"/>
      <c r="F17" s="50"/>
      <c r="G17" s="50"/>
      <c r="H17" s="50"/>
      <c r="I17" s="51"/>
      <c r="J17" s="4">
        <v>90</v>
      </c>
      <c r="K17" s="4">
        <v>90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90</v>
      </c>
    </row>
    <row r="18" spans="2:17" x14ac:dyDescent="0.25">
      <c r="B18" s="6">
        <f t="shared" si="1"/>
        <v>10</v>
      </c>
      <c r="C18" s="13" t="s">
        <v>150</v>
      </c>
      <c r="D18" s="52" t="s">
        <v>192</v>
      </c>
      <c r="E18" s="50"/>
      <c r="F18" s="50"/>
      <c r="G18" s="50"/>
      <c r="H18" s="50"/>
      <c r="I18" s="51"/>
      <c r="J18" s="4">
        <v>90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4">
        <v>97</v>
      </c>
    </row>
    <row r="19" spans="2:17" x14ac:dyDescent="0.25">
      <c r="B19" s="6">
        <f t="shared" si="1"/>
        <v>11</v>
      </c>
      <c r="C19" s="13" t="s">
        <v>151</v>
      </c>
      <c r="D19" s="52" t="s">
        <v>130</v>
      </c>
      <c r="E19" s="50"/>
      <c r="F19" s="50"/>
      <c r="G19" s="50"/>
      <c r="H19" s="50"/>
      <c r="I19" s="51"/>
      <c r="J19" s="4">
        <v>100</v>
      </c>
      <c r="K19" s="4">
        <v>90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14">
        <v>94</v>
      </c>
    </row>
    <row r="20" spans="2:17" x14ac:dyDescent="0.25">
      <c r="B20" s="6">
        <f t="shared" si="1"/>
        <v>12</v>
      </c>
      <c r="C20" s="13" t="s">
        <v>152</v>
      </c>
      <c r="D20" s="52" t="s">
        <v>131</v>
      </c>
      <c r="E20" s="50"/>
      <c r="F20" s="50"/>
      <c r="G20" s="50"/>
      <c r="H20" s="50"/>
      <c r="I20" s="51"/>
      <c r="J20" s="4">
        <v>90</v>
      </c>
      <c r="K20" s="4">
        <v>70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4">
        <v>77</v>
      </c>
    </row>
    <row r="21" spans="2:17" x14ac:dyDescent="0.25">
      <c r="B21" s="6">
        <f t="shared" si="1"/>
        <v>13</v>
      </c>
      <c r="C21" s="13" t="s">
        <v>153</v>
      </c>
      <c r="D21" s="52" t="s">
        <v>132</v>
      </c>
      <c r="E21" s="50"/>
      <c r="F21" s="50"/>
      <c r="G21" s="50"/>
      <c r="H21" s="50"/>
      <c r="I21" s="51"/>
      <c r="J21" s="4">
        <v>90</v>
      </c>
      <c r="K21" s="4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4">
        <f t="shared" si="0"/>
        <v>90</v>
      </c>
    </row>
    <row r="22" spans="2:17" x14ac:dyDescent="0.25">
      <c r="B22" s="6">
        <f t="shared" si="1"/>
        <v>14</v>
      </c>
      <c r="C22" s="13" t="s">
        <v>154</v>
      </c>
      <c r="D22" s="27" t="s">
        <v>133</v>
      </c>
      <c r="E22" s="28"/>
      <c r="F22" s="28"/>
      <c r="G22" s="28"/>
      <c r="H22" s="28"/>
      <c r="I22" s="29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100</v>
      </c>
    </row>
    <row r="23" spans="2:17" x14ac:dyDescent="0.25">
      <c r="B23" s="6">
        <f t="shared" si="1"/>
        <v>15</v>
      </c>
      <c r="C23" s="13" t="s">
        <v>155</v>
      </c>
      <c r="D23" s="27" t="s">
        <v>134</v>
      </c>
      <c r="E23" s="28"/>
      <c r="F23" s="28"/>
      <c r="G23" s="28"/>
      <c r="H23" s="28"/>
      <c r="I23" s="29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4">
        <f t="shared" si="0"/>
        <v>100</v>
      </c>
    </row>
    <row r="24" spans="2:17" x14ac:dyDescent="0.25">
      <c r="B24" s="6">
        <f t="shared" si="1"/>
        <v>16</v>
      </c>
      <c r="C24" s="13" t="s">
        <v>156</v>
      </c>
      <c r="D24" s="27" t="s">
        <v>135</v>
      </c>
      <c r="E24" s="28"/>
      <c r="F24" s="28"/>
      <c r="G24" s="28"/>
      <c r="H24" s="28"/>
      <c r="I24" s="29"/>
      <c r="J24" s="4">
        <v>90</v>
      </c>
      <c r="K24" s="4">
        <v>90</v>
      </c>
      <c r="L24" s="4">
        <v>90</v>
      </c>
      <c r="M24" s="4">
        <v>0</v>
      </c>
      <c r="N24" s="4">
        <v>0</v>
      </c>
      <c r="O24" s="4">
        <v>0</v>
      </c>
      <c r="P24" s="4">
        <v>0</v>
      </c>
      <c r="Q24" s="14">
        <f t="shared" si="0"/>
        <v>90</v>
      </c>
    </row>
    <row r="25" spans="2:17" x14ac:dyDescent="0.25">
      <c r="B25" s="6">
        <f t="shared" si="1"/>
        <v>17</v>
      </c>
      <c r="C25" s="13" t="s">
        <v>157</v>
      </c>
      <c r="D25" s="27" t="s">
        <v>136</v>
      </c>
      <c r="E25" s="28"/>
      <c r="F25" s="28"/>
      <c r="G25" s="28"/>
      <c r="H25" s="28"/>
      <c r="I25" s="29"/>
      <c r="J25" s="4">
        <v>90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4">
        <v>94</v>
      </c>
    </row>
    <row r="26" spans="2:17" x14ac:dyDescent="0.25">
      <c r="B26" s="6">
        <f t="shared" si="1"/>
        <v>18</v>
      </c>
      <c r="C26" s="13" t="s">
        <v>158</v>
      </c>
      <c r="D26" s="27" t="s">
        <v>137</v>
      </c>
      <c r="E26" s="28"/>
      <c r="F26" s="28"/>
      <c r="G26" s="28"/>
      <c r="H26" s="28"/>
      <c r="I26" s="29"/>
      <c r="J26" s="4">
        <v>90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4">
        <v>94</v>
      </c>
    </row>
    <row r="27" spans="2:17" ht="15" customHeight="1" x14ac:dyDescent="0.25">
      <c r="B27" s="6">
        <f t="shared" si="1"/>
        <v>19</v>
      </c>
      <c r="C27" s="13" t="s">
        <v>159</v>
      </c>
      <c r="D27" s="27" t="s">
        <v>138</v>
      </c>
      <c r="E27" s="28"/>
      <c r="F27" s="28"/>
      <c r="G27" s="28"/>
      <c r="H27" s="28"/>
      <c r="I27" s="29"/>
      <c r="J27" s="4">
        <v>90</v>
      </c>
      <c r="K27" s="4">
        <v>90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4">
        <v>94</v>
      </c>
    </row>
    <row r="28" spans="2:17" x14ac:dyDescent="0.25">
      <c r="B28" s="6">
        <f t="shared" si="1"/>
        <v>20</v>
      </c>
      <c r="C28" s="13" t="s">
        <v>160</v>
      </c>
      <c r="D28" s="27" t="s">
        <v>139</v>
      </c>
      <c r="E28" s="28"/>
      <c r="F28" s="28"/>
      <c r="G28" s="28"/>
      <c r="H28" s="28"/>
      <c r="I28" s="29"/>
      <c r="J28" s="4">
        <v>100</v>
      </c>
      <c r="K28" s="4">
        <v>90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4">
        <v>97</v>
      </c>
    </row>
    <row r="29" spans="2:17" x14ac:dyDescent="0.25">
      <c r="B29" s="6">
        <f t="shared" si="1"/>
        <v>21</v>
      </c>
      <c r="C29" s="13" t="s">
        <v>161</v>
      </c>
      <c r="D29" s="27" t="s">
        <v>193</v>
      </c>
      <c r="E29" s="28"/>
      <c r="F29" s="28"/>
      <c r="G29" s="28"/>
      <c r="H29" s="28"/>
      <c r="I29" s="29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4">
        <f t="shared" si="0"/>
        <v>100</v>
      </c>
    </row>
    <row r="30" spans="2:17" x14ac:dyDescent="0.25">
      <c r="B30" s="6">
        <f t="shared" si="1"/>
        <v>22</v>
      </c>
      <c r="C30" s="13" t="s">
        <v>162</v>
      </c>
      <c r="D30" s="27" t="s">
        <v>140</v>
      </c>
      <c r="E30" s="28"/>
      <c r="F30" s="28"/>
      <c r="G30" s="28"/>
      <c r="H30" s="28"/>
      <c r="I30" s="29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4">
        <f t="shared" si="0"/>
        <v>100</v>
      </c>
    </row>
    <row r="31" spans="2:17" x14ac:dyDescent="0.25">
      <c r="B31" s="6">
        <f t="shared" si="1"/>
        <v>23</v>
      </c>
      <c r="C31" s="13"/>
      <c r="D31" s="27"/>
      <c r="E31" s="28"/>
      <c r="F31" s="28"/>
      <c r="G31" s="28"/>
      <c r="H31" s="28"/>
      <c r="I31" s="29"/>
      <c r="J31" s="4">
        <f>SUM(J9:J30)</f>
        <v>2080</v>
      </c>
      <c r="K31" s="4">
        <f>SUM(K9:K30)</f>
        <v>2090</v>
      </c>
      <c r="L31" s="4">
        <f>SUM(L9:L30)</f>
        <v>2130</v>
      </c>
      <c r="M31" s="4"/>
      <c r="N31" s="4"/>
      <c r="O31" s="4"/>
      <c r="P31" s="4"/>
      <c r="Q31" s="15">
        <f>AVERAGE(Q9:Q30)</f>
        <v>95.36363636363636</v>
      </c>
    </row>
    <row r="32" spans="2:17" x14ac:dyDescent="0.25">
      <c r="B32" s="6">
        <f t="shared" si="1"/>
        <v>24</v>
      </c>
      <c r="C32" s="13"/>
      <c r="D32" s="27"/>
      <c r="E32" s="28"/>
      <c r="F32" s="28"/>
      <c r="G32" s="28"/>
      <c r="H32" s="28"/>
      <c r="I32" s="29"/>
      <c r="J32" s="4"/>
      <c r="K32" s="4"/>
      <c r="L32" s="4"/>
      <c r="M32" s="4"/>
      <c r="N32" s="4"/>
      <c r="O32" s="4"/>
      <c r="P32" s="4"/>
      <c r="Q32" s="15"/>
    </row>
    <row r="33" spans="2:17" x14ac:dyDescent="0.25">
      <c r="B33" s="6">
        <f t="shared" si="1"/>
        <v>25</v>
      </c>
      <c r="C33" s="13"/>
      <c r="D33" s="27"/>
      <c r="E33" s="28"/>
      <c r="F33" s="28"/>
      <c r="G33" s="28"/>
      <c r="H33" s="28"/>
      <c r="I33" s="29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>
        <f t="shared" si="1"/>
        <v>26</v>
      </c>
      <c r="C34" s="13"/>
      <c r="D34" s="27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>
        <f t="shared" si="1"/>
        <v>27</v>
      </c>
      <c r="C35" s="13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>
        <f t="shared" si="1"/>
        <v>28</v>
      </c>
      <c r="C36" s="13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>
        <f t="shared" si="1"/>
        <v>29</v>
      </c>
      <c r="C37" s="13"/>
      <c r="D37" s="48"/>
      <c r="E37" s="31"/>
      <c r="F37" s="31"/>
      <c r="G37" s="31"/>
      <c r="H37" s="31"/>
      <c r="I37" s="32"/>
      <c r="J37" s="4"/>
      <c r="K37" s="4"/>
      <c r="L37" s="4"/>
      <c r="M37" s="4"/>
      <c r="N37" s="4"/>
      <c r="O37" s="4"/>
      <c r="P37" s="4"/>
      <c r="Q37" s="15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5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5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5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5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5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5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10"/>
      <c r="K53" s="3"/>
      <c r="L53" s="3"/>
      <c r="M53" s="3"/>
      <c r="N53" s="3"/>
      <c r="O53" s="3"/>
      <c r="P53" s="3"/>
      <c r="Q53" s="15"/>
    </row>
    <row r="54" spans="2:17" x14ac:dyDescent="0.25">
      <c r="C54" s="22"/>
      <c r="D54" s="22"/>
      <c r="E54" s="1"/>
      <c r="H54" s="43" t="s">
        <v>19</v>
      </c>
      <c r="I54" s="43"/>
      <c r="J54" s="10">
        <v>22</v>
      </c>
      <c r="K54" s="10">
        <v>22</v>
      </c>
      <c r="L54" s="10">
        <v>22</v>
      </c>
      <c r="M54" s="10">
        <f t="shared" ref="M54:P58" si="2">COUNTIF(M10:M53,"&gt;=70")</f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0">
        <v>22</v>
      </c>
    </row>
    <row r="55" spans="2:17" x14ac:dyDescent="0.25">
      <c r="C55" s="22"/>
      <c r="D55" s="22"/>
      <c r="E55" s="8"/>
      <c r="H55" s="44" t="s">
        <v>20</v>
      </c>
      <c r="I55" s="44"/>
      <c r="J55" s="11">
        <v>0</v>
      </c>
      <c r="K55" s="11">
        <v>0</v>
      </c>
      <c r="L55" s="11"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0</v>
      </c>
    </row>
    <row r="56" spans="2:17" x14ac:dyDescent="0.25">
      <c r="C56" s="22"/>
      <c r="D56" s="22"/>
      <c r="E56" s="22"/>
      <c r="H56" s="44" t="s">
        <v>21</v>
      </c>
      <c r="I56" s="44"/>
      <c r="J56" s="11">
        <v>22</v>
      </c>
      <c r="K56" s="11">
        <v>22</v>
      </c>
      <c r="L56" s="11">
        <v>22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1">
        <v>22</v>
      </c>
    </row>
    <row r="57" spans="2:17" x14ac:dyDescent="0.25">
      <c r="C57" s="22"/>
      <c r="D57" s="22"/>
      <c r="E57" s="1"/>
      <c r="H57" s="45" t="s">
        <v>16</v>
      </c>
      <c r="I57" s="45"/>
      <c r="J57" s="12">
        <f>J54/J56</f>
        <v>1</v>
      </c>
      <c r="K57" s="12">
        <f>K54/K56</f>
        <v>1</v>
      </c>
      <c r="L57" s="12">
        <f>L54/L56</f>
        <v>1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f>Q54/Q56</f>
        <v>1</v>
      </c>
    </row>
    <row r="58" spans="2:17" x14ac:dyDescent="0.25">
      <c r="C58" s="22"/>
      <c r="D58" s="22"/>
      <c r="E58" s="1"/>
      <c r="H58" s="45" t="s">
        <v>17</v>
      </c>
      <c r="I58" s="45"/>
      <c r="J58" s="12">
        <f>J55/J56</f>
        <v>0</v>
      </c>
      <c r="K58" s="12">
        <f>K55/K56</f>
        <v>0</v>
      </c>
      <c r="L58" s="12">
        <f>L55/L56</f>
        <v>0</v>
      </c>
      <c r="M58" s="10">
        <f t="shared" si="2"/>
        <v>0</v>
      </c>
      <c r="N58" s="10">
        <f t="shared" si="2"/>
        <v>0</v>
      </c>
      <c r="O58" s="10">
        <f t="shared" si="2"/>
        <v>0</v>
      </c>
      <c r="P58" s="10">
        <f t="shared" si="2"/>
        <v>0</v>
      </c>
      <c r="Q58" s="12">
        <f>Q55/Q56</f>
        <v>0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6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INVESTIG 107B</vt:lpstr>
      <vt:lpstr>MARCO LEGAL DE LAS ORGANIZ 307B</vt:lpstr>
      <vt:lpstr>MARCO LEGAL DE LAS ORGANIZ 307C</vt:lpstr>
      <vt:lpstr>GESTION ESTRATEGICA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2024-11-22T17:33:51Z</dcterms:modified>
</cp:coreProperties>
</file>