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masd\Downloads\SEM_AGOSTO_DIC_2024\REPORTES\SGI\CUARTO_REPORTE_DIC_24\"/>
    </mc:Choice>
  </mc:AlternateContent>
  <xr:revisionPtr revIDLastSave="0" documentId="13_ncr:1_{A2CCA4D7-47BB-4F24-AA4C-DC71030854C7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E8" i="2" l="1"/>
  <c r="N22" i="1"/>
  <c r="M22" i="1"/>
  <c r="G22" i="1"/>
  <c r="F22" i="1"/>
  <c r="E22" i="1"/>
  <c r="L18" i="5"/>
  <c r="J18" i="5"/>
  <c r="H18" i="5"/>
  <c r="L17" i="5"/>
  <c r="J17" i="5"/>
  <c r="H17" i="5"/>
  <c r="L16" i="5"/>
  <c r="J16" i="5"/>
  <c r="H16" i="5"/>
  <c r="L15" i="5"/>
  <c r="J15" i="5"/>
  <c r="H15" i="5"/>
  <c r="L14" i="5"/>
  <c r="J14" i="5"/>
  <c r="H14" i="5"/>
  <c r="L18" i="4"/>
  <c r="J18" i="4"/>
  <c r="H18" i="4"/>
  <c r="L17" i="4"/>
  <c r="J17" i="4"/>
  <c r="H17" i="4"/>
  <c r="L16" i="4"/>
  <c r="J16" i="4"/>
  <c r="H16" i="4"/>
  <c r="L15" i="4"/>
  <c r="J15" i="4"/>
  <c r="H15" i="4"/>
  <c r="L14" i="4"/>
  <c r="J14" i="4"/>
  <c r="H14" i="4"/>
  <c r="L18" i="3"/>
  <c r="J18" i="3"/>
  <c r="H18" i="3"/>
  <c r="L17" i="3"/>
  <c r="J17" i="3"/>
  <c r="H17" i="3"/>
  <c r="L16" i="3"/>
  <c r="J16" i="3"/>
  <c r="H16" i="3"/>
  <c r="L15" i="3"/>
  <c r="J15" i="3"/>
  <c r="H15" i="3"/>
  <c r="L14" i="3"/>
  <c r="J14" i="3"/>
  <c r="H14" i="3"/>
  <c r="L18" i="2"/>
  <c r="J18" i="2"/>
  <c r="H18" i="2"/>
  <c r="L17" i="2"/>
  <c r="J17" i="2"/>
  <c r="H17" i="2"/>
  <c r="L16" i="2"/>
  <c r="J16" i="2"/>
  <c r="H16" i="2"/>
  <c r="L15" i="2"/>
  <c r="J15" i="2"/>
  <c r="H15" i="2"/>
  <c r="L14" i="2"/>
  <c r="J14" i="2"/>
  <c r="H14" i="2"/>
  <c r="H16" i="1"/>
  <c r="N22" i="5"/>
  <c r="M22" i="5"/>
  <c r="K22" i="5"/>
  <c r="G22" i="5"/>
  <c r="F22" i="5"/>
  <c r="E22" i="5"/>
  <c r="N22" i="4"/>
  <c r="M22" i="4"/>
  <c r="K22" i="4"/>
  <c r="G22" i="4"/>
  <c r="F22" i="4"/>
  <c r="E22" i="4"/>
  <c r="I22" i="4"/>
  <c r="J22" i="4"/>
  <c r="N22" i="3"/>
  <c r="M22" i="3"/>
  <c r="K22" i="3"/>
  <c r="G22" i="3"/>
  <c r="F22" i="3"/>
  <c r="E22" i="3"/>
  <c r="N22" i="2"/>
  <c r="M22" i="2"/>
  <c r="K22" i="2"/>
  <c r="G22" i="2"/>
  <c r="F22" i="2"/>
  <c r="E22" i="2"/>
  <c r="H22" i="5"/>
  <c r="H22" i="1"/>
  <c r="I22" i="3"/>
  <c r="J22" i="3"/>
  <c r="I22" i="2"/>
  <c r="J22" i="2"/>
  <c r="L22" i="2"/>
  <c r="L22" i="5"/>
  <c r="L22" i="4"/>
  <c r="L22" i="3"/>
  <c r="I22" i="5"/>
  <c r="J22" i="5"/>
  <c r="H22" i="4"/>
  <c r="H22" i="3"/>
  <c r="H22" i="2"/>
  <c r="B31" i="5"/>
  <c r="B31" i="4"/>
  <c r="B31" i="3"/>
  <c r="B31" i="2"/>
  <c r="J18" i="1"/>
  <c r="L18" i="1"/>
  <c r="H18" i="1"/>
  <c r="J15" i="1"/>
  <c r="J17" i="1"/>
  <c r="J14" i="1"/>
  <c r="H14" i="1"/>
  <c r="H15" i="1"/>
  <c r="L15" i="1"/>
  <c r="J16" i="1"/>
  <c r="L16" i="1"/>
  <c r="H17" i="1"/>
  <c r="L17" i="1"/>
  <c r="K22" i="1"/>
  <c r="I22" i="1"/>
  <c r="J22" i="1"/>
  <c r="L14" i="1"/>
  <c r="L22" i="1"/>
  <c r="B31" i="1"/>
</calcChain>
</file>

<file path=xl/sharedStrings.xml><?xml version="1.0" encoding="utf-8"?>
<sst xmlns="http://schemas.openxmlformats.org/spreadsheetml/2006/main" count="285" uniqueCount="51">
  <si>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</si>
  <si>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</si>
  <si>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</si>
  <si>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</si>
  <si>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</si>
  <si>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</si>
  <si>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</si>
  <si>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</si>
  <si>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</si>
  <si>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</si>
  <si>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</si>
  <si>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</si>
  <si>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</si>
  <si>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</si>
  <si>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</si>
  <si>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</si>
  <si>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</si>
  <si>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</si>
  <si>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</si>
  <si>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</si>
  <si>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</si>
  <si>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</si>
  <si>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</si>
  <si>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</si>
  <si>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</si>
  <si>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</si>
  <si>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</si>
  <si>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</si>
  <si>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</si>
  <si>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 xml:space="preserve"> -</t>
  </si>
  <si>
    <t>ISIC</t>
  </si>
  <si>
    <t>PROFESOR(A):</t>
  </si>
  <si>
    <t>1°</t>
  </si>
  <si>
    <t>M.T.I. MONTSERRAT MASDEFIOL SUÁREZ</t>
  </si>
  <si>
    <t>ISC. DIEGO DE JESÚS VELÁZQUEZ LUCHO</t>
  </si>
  <si>
    <t>504A</t>
  </si>
  <si>
    <t>504B</t>
  </si>
  <si>
    <t>GESTIÓN DE PROYECTOS DE SOFTWARE</t>
  </si>
  <si>
    <t>FINAL</t>
  </si>
  <si>
    <t>2°</t>
  </si>
  <si>
    <t>3°</t>
  </si>
  <si>
    <t>4°</t>
  </si>
  <si>
    <t>AGO. - DIC. 24</t>
  </si>
  <si>
    <t>FUNDAMENTOS DE INGENERÍA DE SOFTWARE</t>
  </si>
  <si>
    <t>704 IN</t>
  </si>
  <si>
    <t>704 AP</t>
  </si>
  <si>
    <t>DISEÑO IHC</t>
  </si>
  <si>
    <t>II</t>
  </si>
  <si>
    <t>III</t>
  </si>
  <si>
    <t>IV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</si>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</sst>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rgb="FFCC99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11" xfId="0" applyFont="1" applyBorder="1" applyAlignment="1">
      <alignment horizontal="center" wrapText="1"/>
    </xf>
    <xf numFmtId="0" fontId="1" fillId="3" borderId="15" xfId="0" applyFont="1" applyFill="1" applyBorder="1" applyAlignment="1">
      <alignment horizontal="center" vertical="center"/>
    </xf>
    <xf numFmtId="9" fontId="1" fillId="0" borderId="16" xfId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64" fontId="1" fillId="3" borderId="15" xfId="1" applyNumberFormat="1" applyFont="1" applyFill="1" applyBorder="1" applyAlignment="1">
      <alignment horizontal="center" vertical="center"/>
    </xf>
    <xf numFmtId="9" fontId="1" fillId="3" borderId="17" xfId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/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4"/>
  <sheetViews>
    <sheetView topLeftCell="B13" zoomScale="60" zoomScaleNormal="60" workbookViewId="0">
      <selection activeCell="A24" sqref="A24:N24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5" width="11.453125" customWidth="1"/>
  </cols>
  <sheetData>
    <row r="1" spans="1:25" ht="62.25" customHeight="1" x14ac:dyDescent="0.35">
      <c r="A1" s="1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75" customHeight="1" x14ac:dyDescent="0.35">
      <c r="A3" s="31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35">
      <c r="A5" s="31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35">
      <c r="A6" s="48" t="s">
        <v>3</v>
      </c>
      <c r="B6" s="29"/>
      <c r="C6" s="29"/>
      <c r="D6" s="29"/>
      <c r="E6" s="49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2.75" customHeight="1" x14ac:dyDescent="0.35">
      <c r="A8" s="4" t="s">
        <v>5</v>
      </c>
      <c r="B8" s="34" t="s">
        <v>32</v>
      </c>
      <c r="C8" s="33"/>
      <c r="D8" s="5" t="s">
        <v>6</v>
      </c>
      <c r="E8" s="6">
        <v>5</v>
      </c>
      <c r="F8" s="1"/>
      <c r="G8" s="4" t="s">
        <v>7</v>
      </c>
      <c r="H8" s="6">
        <v>3</v>
      </c>
      <c r="I8" s="43" t="s">
        <v>8</v>
      </c>
      <c r="J8" s="29"/>
      <c r="K8" s="29"/>
      <c r="L8" s="34" t="s">
        <v>42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2.75" customHeight="1" x14ac:dyDescent="0.35">
      <c r="A10" s="4" t="s">
        <v>31</v>
      </c>
      <c r="B10" s="34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2.75" customHeight="1" x14ac:dyDescent="0.3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2.75" customHeight="1" x14ac:dyDescent="0.35">
      <c r="A12" s="36" t="s">
        <v>9</v>
      </c>
      <c r="B12" s="38" t="s">
        <v>10</v>
      </c>
      <c r="C12" s="38" t="s">
        <v>11</v>
      </c>
      <c r="D12" s="40" t="s">
        <v>12</v>
      </c>
      <c r="E12" s="40" t="s">
        <v>13</v>
      </c>
      <c r="F12" s="44" t="s">
        <v>14</v>
      </c>
      <c r="G12" s="45"/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1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2.75" customHeight="1" x14ac:dyDescent="0.35">
      <c r="A13" s="37"/>
      <c r="B13" s="39"/>
      <c r="C13" s="39"/>
      <c r="D13" s="39"/>
      <c r="E13" s="39"/>
      <c r="F13" s="8" t="s">
        <v>22</v>
      </c>
      <c r="G13" s="8" t="s">
        <v>23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30" customHeight="1" x14ac:dyDescent="0.35">
      <c r="A14" s="18" t="s">
        <v>43</v>
      </c>
      <c r="B14" s="9" t="s">
        <v>21</v>
      </c>
      <c r="C14" s="9" t="s">
        <v>35</v>
      </c>
      <c r="D14" s="9" t="s">
        <v>30</v>
      </c>
      <c r="E14" s="9">
        <v>26</v>
      </c>
      <c r="F14" s="9">
        <v>22</v>
      </c>
      <c r="G14" s="9"/>
      <c r="H14" s="20">
        <f>F14/E14</f>
        <v>0.84615384615384615</v>
      </c>
      <c r="I14" s="21">
        <v>4</v>
      </c>
      <c r="J14" s="20">
        <f t="shared" ref="J14" si="0">I14/E14</f>
        <v>0.15384615384615385</v>
      </c>
      <c r="K14" s="21">
        <v>0</v>
      </c>
      <c r="L14" s="20">
        <f t="shared" ref="L14" si="1">K14/E14</f>
        <v>0</v>
      </c>
      <c r="M14" s="9">
        <v>69</v>
      </c>
      <c r="N14" s="11">
        <v>0.85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30" customHeight="1" x14ac:dyDescent="0.35">
      <c r="A15" s="18" t="s">
        <v>43</v>
      </c>
      <c r="B15" s="9" t="s">
        <v>21</v>
      </c>
      <c r="C15" s="9" t="s">
        <v>36</v>
      </c>
      <c r="D15" s="9" t="s">
        <v>30</v>
      </c>
      <c r="E15" s="9">
        <v>21</v>
      </c>
      <c r="F15" s="9">
        <v>17</v>
      </c>
      <c r="G15" s="9"/>
      <c r="H15" s="20">
        <f t="shared" ref="H15:H18" si="2">F15/E15</f>
        <v>0.80952380952380953</v>
      </c>
      <c r="I15" s="21">
        <v>4</v>
      </c>
      <c r="J15" s="20">
        <f t="shared" ref="J15:J17" si="3">I15/E15</f>
        <v>0.19047619047619047</v>
      </c>
      <c r="K15" s="21">
        <v>0</v>
      </c>
      <c r="L15" s="20">
        <f t="shared" ref="L15:L17" si="4">K15/E15</f>
        <v>0</v>
      </c>
      <c r="M15" s="9">
        <v>66</v>
      </c>
      <c r="N15" s="11">
        <v>0.81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23" customHeight="1" x14ac:dyDescent="0.35">
      <c r="A16" s="18" t="s">
        <v>37</v>
      </c>
      <c r="B16" s="9" t="s">
        <v>21</v>
      </c>
      <c r="C16" s="9" t="s">
        <v>44</v>
      </c>
      <c r="D16" s="9" t="s">
        <v>30</v>
      </c>
      <c r="E16" s="9">
        <v>11</v>
      </c>
      <c r="F16" s="9">
        <v>10</v>
      </c>
      <c r="G16" s="9"/>
      <c r="H16" s="20">
        <f>F16/E16</f>
        <v>0.90909090909090906</v>
      </c>
      <c r="I16" s="21">
        <v>1</v>
      </c>
      <c r="J16" s="20">
        <f t="shared" si="3"/>
        <v>9.0909090909090912E-2</v>
      </c>
      <c r="K16" s="21">
        <v>0</v>
      </c>
      <c r="L16" s="20">
        <f t="shared" si="4"/>
        <v>0</v>
      </c>
      <c r="M16" s="9">
        <v>71</v>
      </c>
      <c r="N16" s="11">
        <v>0.91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23" customHeight="1" x14ac:dyDescent="0.35">
      <c r="A17" s="18" t="s">
        <v>37</v>
      </c>
      <c r="B17" s="9" t="s">
        <v>21</v>
      </c>
      <c r="C17" s="9" t="s">
        <v>45</v>
      </c>
      <c r="D17" s="9" t="s">
        <v>30</v>
      </c>
      <c r="E17" s="9">
        <v>13</v>
      </c>
      <c r="F17" s="9">
        <v>13</v>
      </c>
      <c r="G17" s="9"/>
      <c r="H17" s="20">
        <f t="shared" si="2"/>
        <v>1</v>
      </c>
      <c r="I17" s="21">
        <v>0</v>
      </c>
      <c r="J17" s="20">
        <f t="shared" si="3"/>
        <v>0</v>
      </c>
      <c r="K17" s="21">
        <v>0</v>
      </c>
      <c r="L17" s="20">
        <f t="shared" si="4"/>
        <v>0</v>
      </c>
      <c r="M17" s="9">
        <v>76</v>
      </c>
      <c r="N17" s="11">
        <v>0.38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ht="23" customHeight="1" x14ac:dyDescent="0.35">
      <c r="A18" s="18" t="s">
        <v>46</v>
      </c>
      <c r="B18" s="9" t="s">
        <v>21</v>
      </c>
      <c r="C18" s="9" t="s">
        <v>45</v>
      </c>
      <c r="D18" s="9" t="s">
        <v>30</v>
      </c>
      <c r="E18" s="9">
        <v>14</v>
      </c>
      <c r="F18" s="9">
        <v>14</v>
      </c>
      <c r="G18" s="9"/>
      <c r="H18" s="20">
        <f t="shared" si="2"/>
        <v>1</v>
      </c>
      <c r="I18" s="21">
        <v>0</v>
      </c>
      <c r="J18" s="20">
        <f t="shared" ref="J18" si="5">I18/E18</f>
        <v>0</v>
      </c>
      <c r="K18" s="21">
        <v>0</v>
      </c>
      <c r="L18" s="20">
        <f t="shared" ref="L18" si="6">K18/E18</f>
        <v>0</v>
      </c>
      <c r="M18" s="9">
        <v>91</v>
      </c>
      <c r="N18" s="11">
        <v>0.56999999999999995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ht="18.5" customHeight="1" x14ac:dyDescent="0.35">
      <c r="A19" s="24"/>
      <c r="B19" s="9"/>
      <c r="C19" s="9"/>
      <c r="D19" s="9"/>
      <c r="E19" s="9"/>
      <c r="F19" s="9"/>
      <c r="G19" s="9"/>
      <c r="H19" s="20"/>
      <c r="I19" s="21"/>
      <c r="J19" s="20"/>
      <c r="K19" s="21"/>
      <c r="L19" s="2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ht="16.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ht="12.75" customHeight="1" x14ac:dyDescent="0.35">
      <c r="A22" s="14" t="s">
        <v>24</v>
      </c>
      <c r="B22" s="15" t="s">
        <v>29</v>
      </c>
      <c r="C22" s="15" t="s">
        <v>29</v>
      </c>
      <c r="D22" s="15" t="s">
        <v>29</v>
      </c>
      <c r="E22" s="15">
        <f>SUM(E14:E21)</f>
        <v>85</v>
      </c>
      <c r="F22" s="15">
        <f>SUM(F14:F21)</f>
        <v>76</v>
      </c>
      <c r="G22" s="15">
        <f>SUM(G14:G21)</f>
        <v>0</v>
      </c>
      <c r="H22" s="22">
        <f>SUM(F22:G22)/E22</f>
        <v>0.89411764705882357</v>
      </c>
      <c r="I22" s="19">
        <f>(E22-SUM(F22:G22))-K22</f>
        <v>9</v>
      </c>
      <c r="J22" s="22">
        <f>I22/E22</f>
        <v>0.10588235294117647</v>
      </c>
      <c r="K22" s="19">
        <f>SUM(K14:K21)</f>
        <v>0</v>
      </c>
      <c r="L22" s="22">
        <f>K22/E22</f>
        <v>0</v>
      </c>
      <c r="M22" s="19">
        <f>AVERAGE(M14:M21)</f>
        <v>74.599999999999994</v>
      </c>
      <c r="N22" s="23">
        <f>AVERAGE(N14:N21)</f>
        <v>0.70399999999999996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2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0" customHeight="1" x14ac:dyDescent="0.35">
      <c r="A24" s="28" t="s">
        <v>25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customHeight="1" x14ac:dyDescent="0.35">
      <c r="A26" s="16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customHeight="1" x14ac:dyDescent="0.35">
      <c r="A27" s="1"/>
      <c r="B27" s="30" t="s">
        <v>26</v>
      </c>
      <c r="C27" s="29"/>
      <c r="D27" s="29"/>
      <c r="E27" s="1"/>
      <c r="F27" s="1"/>
      <c r="G27" s="31" t="s">
        <v>27</v>
      </c>
      <c r="H27" s="29"/>
      <c r="I27" s="29"/>
      <c r="J27" s="2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62.25" customHeight="1" x14ac:dyDescent="0.35">
      <c r="A28" s="1"/>
      <c r="B28" s="32"/>
      <c r="C28" s="33"/>
      <c r="D28" s="33"/>
      <c r="E28" s="1"/>
      <c r="F28" s="1"/>
      <c r="G28" s="34"/>
      <c r="H28" s="33"/>
      <c r="I28" s="33"/>
      <c r="J28" s="3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hidden="1" customHeight="1" x14ac:dyDescent="0.35">
      <c r="A29" s="35" t="s">
        <v>28</v>
      </c>
      <c r="B29" s="29"/>
      <c r="C29" s="7"/>
      <c r="D29" s="1"/>
      <c r="E29" s="35"/>
      <c r="F29" s="29"/>
      <c r="G29" s="29"/>
      <c r="H29" s="2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2.75" hidden="1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45" customHeight="1" x14ac:dyDescent="0.35">
      <c r="A31" s="1"/>
      <c r="B31" s="25" t="str">
        <f>B10</f>
        <v>M.T.I. MONTSERRAT MASDEFIOL SUÁREZ</v>
      </c>
      <c r="C31" s="26"/>
      <c r="D31" s="26"/>
      <c r="E31" s="17"/>
      <c r="F31" s="17"/>
      <c r="G31" s="27" t="s">
        <v>34</v>
      </c>
      <c r="H31" s="26"/>
      <c r="I31" s="26"/>
      <c r="J31" s="26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</sheetData>
  <sheetProtection selectLockedCells="1" selectUnlockedCells="1"/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1:D31"/>
    <mergeCell ref="G31:J31"/>
    <mergeCell ref="A24:N24"/>
    <mergeCell ref="B27:D27"/>
    <mergeCell ref="G27:J27"/>
    <mergeCell ref="B28:D28"/>
    <mergeCell ref="G28:J28"/>
    <mergeCell ref="A29:B29"/>
    <mergeCell ref="E29:H29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4"/>
  <sheetViews>
    <sheetView topLeftCell="A2" zoomScale="60" zoomScaleNormal="60" workbookViewId="0">
      <selection activeCell="A24" sqref="A24:N24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31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31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8" t="s">
        <v>3</v>
      </c>
      <c r="B6" s="29"/>
      <c r="C6" s="29"/>
      <c r="D6" s="29"/>
      <c r="E6" s="49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4" t="s">
        <v>39</v>
      </c>
      <c r="C8" s="33"/>
      <c r="D8" s="5" t="s">
        <v>6</v>
      </c>
      <c r="E8" s="6">
        <f>'1'!E8</f>
        <v>5</v>
      </c>
      <c r="F8" s="1"/>
      <c r="G8" s="4" t="s">
        <v>7</v>
      </c>
      <c r="H8" s="6">
        <v>3</v>
      </c>
      <c r="I8" s="43" t="s">
        <v>8</v>
      </c>
      <c r="J8" s="29"/>
      <c r="K8" s="29"/>
      <c r="L8" s="34" t="s">
        <v>42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4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6" t="s">
        <v>9</v>
      </c>
      <c r="B12" s="38" t="s">
        <v>10</v>
      </c>
      <c r="C12" s="38" t="s">
        <v>11</v>
      </c>
      <c r="D12" s="40" t="s">
        <v>12</v>
      </c>
      <c r="E12" s="40" t="s">
        <v>13</v>
      </c>
      <c r="F12" s="44" t="s">
        <v>14</v>
      </c>
      <c r="G12" s="45"/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1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7"/>
      <c r="B13" s="39"/>
      <c r="C13" s="39"/>
      <c r="D13" s="39"/>
      <c r="E13" s="39"/>
      <c r="F13" s="8" t="s">
        <v>22</v>
      </c>
      <c r="G13" s="8" t="s">
        <v>23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 x14ac:dyDescent="0.35">
      <c r="A14" s="18" t="s">
        <v>43</v>
      </c>
      <c r="B14" s="9" t="s">
        <v>47</v>
      </c>
      <c r="C14" s="9" t="s">
        <v>35</v>
      </c>
      <c r="D14" s="9" t="s">
        <v>30</v>
      </c>
      <c r="E14" s="9">
        <v>26</v>
      </c>
      <c r="F14" s="9">
        <v>24</v>
      </c>
      <c r="G14" s="9"/>
      <c r="H14" s="20">
        <f>F14/E14</f>
        <v>0.92307692307692313</v>
      </c>
      <c r="I14" s="21">
        <v>2</v>
      </c>
      <c r="J14" s="20">
        <f t="shared" ref="J14:J18" si="0">I14/E14</f>
        <v>7.6923076923076927E-2</v>
      </c>
      <c r="K14" s="21">
        <v>0</v>
      </c>
      <c r="L14" s="20">
        <f t="shared" ref="L14:L18" si="1">K14/E14</f>
        <v>0</v>
      </c>
      <c r="M14" s="9">
        <v>74</v>
      </c>
      <c r="N14" s="11">
        <v>0.92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" customHeight="1" x14ac:dyDescent="0.35">
      <c r="A15" s="18" t="s">
        <v>43</v>
      </c>
      <c r="B15" s="9" t="s">
        <v>47</v>
      </c>
      <c r="C15" s="9" t="s">
        <v>36</v>
      </c>
      <c r="D15" s="9" t="s">
        <v>30</v>
      </c>
      <c r="E15" s="9">
        <v>21</v>
      </c>
      <c r="F15" s="9">
        <v>18</v>
      </c>
      <c r="G15" s="9"/>
      <c r="H15" s="20">
        <f t="shared" ref="H15:H18" si="2">F15/E15</f>
        <v>0.8571428571428571</v>
      </c>
      <c r="I15" s="21">
        <v>3</v>
      </c>
      <c r="J15" s="20">
        <f t="shared" si="0"/>
        <v>0.14285714285714285</v>
      </c>
      <c r="K15" s="21">
        <v>0</v>
      </c>
      <c r="L15" s="20">
        <f t="shared" si="1"/>
        <v>0</v>
      </c>
      <c r="M15" s="9">
        <v>63</v>
      </c>
      <c r="N15" s="11">
        <v>0.86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3" customHeight="1" x14ac:dyDescent="0.35">
      <c r="A16" s="18" t="s">
        <v>37</v>
      </c>
      <c r="B16" s="9" t="s">
        <v>47</v>
      </c>
      <c r="C16" s="9" t="s">
        <v>44</v>
      </c>
      <c r="D16" s="9" t="s">
        <v>30</v>
      </c>
      <c r="E16" s="9">
        <v>11</v>
      </c>
      <c r="F16" s="9">
        <v>11</v>
      </c>
      <c r="G16" s="9"/>
      <c r="H16" s="20">
        <f>F16/E16</f>
        <v>1</v>
      </c>
      <c r="I16" s="21">
        <v>0</v>
      </c>
      <c r="J16" s="20">
        <f t="shared" si="0"/>
        <v>0</v>
      </c>
      <c r="K16" s="21">
        <v>0</v>
      </c>
      <c r="L16" s="20">
        <f t="shared" si="1"/>
        <v>0</v>
      </c>
      <c r="M16" s="9">
        <v>75</v>
      </c>
      <c r="N16" s="11">
        <v>0.36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3" customHeight="1" x14ac:dyDescent="0.35">
      <c r="A17" s="18" t="s">
        <v>37</v>
      </c>
      <c r="B17" s="9" t="s">
        <v>47</v>
      </c>
      <c r="C17" s="9" t="s">
        <v>45</v>
      </c>
      <c r="D17" s="9" t="s">
        <v>30</v>
      </c>
      <c r="E17" s="9">
        <v>13</v>
      </c>
      <c r="F17" s="9">
        <v>12</v>
      </c>
      <c r="G17" s="9"/>
      <c r="H17" s="20">
        <f t="shared" si="2"/>
        <v>0.92307692307692313</v>
      </c>
      <c r="I17" s="21">
        <v>1</v>
      </c>
      <c r="J17" s="20">
        <f t="shared" si="0"/>
        <v>7.6923076923076927E-2</v>
      </c>
      <c r="K17" s="21">
        <v>0</v>
      </c>
      <c r="L17" s="20">
        <f t="shared" si="1"/>
        <v>0</v>
      </c>
      <c r="M17" s="9">
        <v>77</v>
      </c>
      <c r="N17" s="11">
        <v>0.77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3" customHeight="1" x14ac:dyDescent="0.35">
      <c r="A18" s="18" t="s">
        <v>46</v>
      </c>
      <c r="B18" s="9" t="s">
        <v>47</v>
      </c>
      <c r="C18" s="9" t="s">
        <v>45</v>
      </c>
      <c r="D18" s="9" t="s">
        <v>30</v>
      </c>
      <c r="E18" s="9">
        <v>14</v>
      </c>
      <c r="F18" s="9">
        <v>14</v>
      </c>
      <c r="G18" s="9"/>
      <c r="H18" s="20">
        <f t="shared" si="2"/>
        <v>1</v>
      </c>
      <c r="I18" s="21">
        <v>0</v>
      </c>
      <c r="J18" s="20">
        <f t="shared" si="0"/>
        <v>0</v>
      </c>
      <c r="K18" s="21">
        <v>0</v>
      </c>
      <c r="L18" s="20">
        <f t="shared" si="1"/>
        <v>0</v>
      </c>
      <c r="M18" s="9">
        <v>84</v>
      </c>
      <c r="N18" s="11">
        <v>0.64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5" customHeight="1" x14ac:dyDescent="0.35">
      <c r="A19" s="24"/>
      <c r="B19" s="9"/>
      <c r="C19" s="9"/>
      <c r="D19" s="9"/>
      <c r="E19" s="9"/>
      <c r="F19" s="9"/>
      <c r="G19" s="9"/>
      <c r="H19" s="20"/>
      <c r="I19" s="21"/>
      <c r="J19" s="20"/>
      <c r="K19" s="21"/>
      <c r="L19" s="2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6.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thickBot="1" x14ac:dyDescent="0.4">
      <c r="A22" s="14" t="s">
        <v>24</v>
      </c>
      <c r="B22" s="15" t="s">
        <v>29</v>
      </c>
      <c r="C22" s="15" t="s">
        <v>29</v>
      </c>
      <c r="D22" s="15" t="s">
        <v>29</v>
      </c>
      <c r="E22" s="15">
        <f>SUM(E14:E21)</f>
        <v>85</v>
      </c>
      <c r="F22" s="15">
        <f t="shared" ref="F22:G22" si="3">SUM(F14:F21)</f>
        <v>79</v>
      </c>
      <c r="G22" s="15">
        <f t="shared" si="3"/>
        <v>0</v>
      </c>
      <c r="H22" s="22">
        <f>SUM(F22:G22)/E22</f>
        <v>0.92941176470588238</v>
      </c>
      <c r="I22" s="19">
        <f>(E22-SUM(F22:G22))-K22</f>
        <v>6</v>
      </c>
      <c r="J22" s="22">
        <f>I22/E22</f>
        <v>7.0588235294117646E-2</v>
      </c>
      <c r="K22" s="19">
        <f>SUM(K14:K21)</f>
        <v>0</v>
      </c>
      <c r="L22" s="22">
        <f>K22/E22</f>
        <v>0</v>
      </c>
      <c r="M22" s="19">
        <f>AVERAGE(M14:M21)</f>
        <v>74.599999999999994</v>
      </c>
      <c r="N22" s="23">
        <f>AVERAGE(N14:N21)</f>
        <v>0.71000000000000008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0" customHeight="1" x14ac:dyDescent="0.35">
      <c r="A24" s="28" t="s">
        <v>25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6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30" t="s">
        <v>26</v>
      </c>
      <c r="C27" s="29"/>
      <c r="D27" s="29"/>
      <c r="E27" s="1"/>
      <c r="F27" s="1"/>
      <c r="G27" s="31" t="s">
        <v>27</v>
      </c>
      <c r="H27" s="29"/>
      <c r="I27" s="29"/>
      <c r="J27" s="2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62.25" customHeight="1" x14ac:dyDescent="0.35">
      <c r="A28" s="1"/>
      <c r="B28" s="32"/>
      <c r="C28" s="33"/>
      <c r="D28" s="33"/>
      <c r="E28" s="1"/>
      <c r="F28" s="1"/>
      <c r="G28" s="34"/>
      <c r="H28" s="33"/>
      <c r="I28" s="33"/>
      <c r="J28" s="3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hidden="1" customHeight="1" x14ac:dyDescent="0.35">
      <c r="A29" s="35" t="s">
        <v>28</v>
      </c>
      <c r="B29" s="29"/>
      <c r="C29" s="7"/>
      <c r="D29" s="1"/>
      <c r="E29" s="35"/>
      <c r="F29" s="29"/>
      <c r="G29" s="29"/>
      <c r="H29" s="2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hidden="1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5" customHeight="1" x14ac:dyDescent="0.35">
      <c r="A31" s="1"/>
      <c r="B31" s="25" t="str">
        <f>B10</f>
        <v>M.T.I. MONTSERRAT MASDEFIOL SUÁREZ</v>
      </c>
      <c r="C31" s="26"/>
      <c r="D31" s="26"/>
      <c r="E31" s="17"/>
      <c r="F31" s="17"/>
      <c r="G31" s="27" t="s">
        <v>34</v>
      </c>
      <c r="H31" s="26"/>
      <c r="I31" s="26"/>
      <c r="J31" s="26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N12:N13"/>
    <mergeCell ref="I8:K8"/>
    <mergeCell ref="B10:L10"/>
    <mergeCell ref="F12:G12"/>
    <mergeCell ref="H12:H13"/>
    <mergeCell ref="I12:I13"/>
    <mergeCell ref="J12:J13"/>
    <mergeCell ref="K12:K13"/>
    <mergeCell ref="B31:D31"/>
    <mergeCell ref="G31:J31"/>
    <mergeCell ref="A12:A13"/>
    <mergeCell ref="B12:B13"/>
    <mergeCell ref="C12:C13"/>
    <mergeCell ref="D12:D13"/>
    <mergeCell ref="E12:E13"/>
    <mergeCell ref="A24:N24"/>
    <mergeCell ref="B27:D27"/>
    <mergeCell ref="G27:J27"/>
    <mergeCell ref="A29:B29"/>
    <mergeCell ref="E29:H29"/>
    <mergeCell ref="B28:D28"/>
    <mergeCell ref="G28:J28"/>
    <mergeCell ref="L12:L13"/>
    <mergeCell ref="M12:M13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4"/>
  <sheetViews>
    <sheetView topLeftCell="E4" zoomScale="80" zoomScaleNormal="80" workbookViewId="0">
      <selection activeCell="A21" sqref="A21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31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31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8" t="s">
        <v>3</v>
      </c>
      <c r="B6" s="29"/>
      <c r="C6" s="29"/>
      <c r="D6" s="29"/>
      <c r="E6" s="49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4" t="s">
        <v>40</v>
      </c>
      <c r="C8" s="33"/>
      <c r="D8" s="5" t="s">
        <v>6</v>
      </c>
      <c r="E8" s="6">
        <v>5</v>
      </c>
      <c r="F8" s="1"/>
      <c r="G8" s="4" t="s">
        <v>7</v>
      </c>
      <c r="H8" s="6">
        <v>3</v>
      </c>
      <c r="I8" s="43" t="s">
        <v>8</v>
      </c>
      <c r="J8" s="29"/>
      <c r="K8" s="29"/>
      <c r="L8" s="34" t="s">
        <v>42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4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6" t="s">
        <v>9</v>
      </c>
      <c r="B12" s="38" t="s">
        <v>10</v>
      </c>
      <c r="C12" s="38" t="s">
        <v>11</v>
      </c>
      <c r="D12" s="40" t="s">
        <v>12</v>
      </c>
      <c r="E12" s="40" t="s">
        <v>13</v>
      </c>
      <c r="F12" s="44" t="s">
        <v>14</v>
      </c>
      <c r="G12" s="45"/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1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7"/>
      <c r="B13" s="39"/>
      <c r="C13" s="39"/>
      <c r="D13" s="39"/>
      <c r="E13" s="39"/>
      <c r="F13" s="8" t="s">
        <v>22</v>
      </c>
      <c r="G13" s="8" t="s">
        <v>23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 x14ac:dyDescent="0.35">
      <c r="A14" s="18" t="s">
        <v>43</v>
      </c>
      <c r="B14" s="9" t="s">
        <v>48</v>
      </c>
      <c r="C14" s="9" t="s">
        <v>35</v>
      </c>
      <c r="D14" s="9" t="s">
        <v>30</v>
      </c>
      <c r="E14" s="9">
        <v>26</v>
      </c>
      <c r="F14" s="9">
        <v>24</v>
      </c>
      <c r="G14" s="9"/>
      <c r="H14" s="20">
        <f>F14/E14</f>
        <v>0.92307692307692313</v>
      </c>
      <c r="I14" s="21">
        <v>2</v>
      </c>
      <c r="J14" s="20">
        <f t="shared" ref="J14:J18" si="0">I14/E14</f>
        <v>7.6923076923076927E-2</v>
      </c>
      <c r="K14" s="21">
        <v>0</v>
      </c>
      <c r="L14" s="20">
        <f t="shared" ref="L14:L18" si="1">K14/E14</f>
        <v>0</v>
      </c>
      <c r="M14" s="9">
        <v>71</v>
      </c>
      <c r="N14" s="11">
        <v>0.77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" customHeight="1" x14ac:dyDescent="0.35">
      <c r="A15" s="18" t="s">
        <v>43</v>
      </c>
      <c r="B15" s="9" t="s">
        <v>48</v>
      </c>
      <c r="C15" s="9" t="s">
        <v>36</v>
      </c>
      <c r="D15" s="9" t="s">
        <v>30</v>
      </c>
      <c r="E15" s="9">
        <v>21</v>
      </c>
      <c r="F15" s="9">
        <v>14</v>
      </c>
      <c r="G15" s="9"/>
      <c r="H15" s="20">
        <f t="shared" ref="H15:H18" si="2">F15/E15</f>
        <v>0.66666666666666663</v>
      </c>
      <c r="I15" s="21">
        <v>7</v>
      </c>
      <c r="J15" s="20">
        <f t="shared" si="0"/>
        <v>0.33333333333333331</v>
      </c>
      <c r="K15" s="21">
        <v>0</v>
      </c>
      <c r="L15" s="20">
        <f t="shared" si="1"/>
        <v>0</v>
      </c>
      <c r="M15" s="9">
        <v>49</v>
      </c>
      <c r="N15" s="11">
        <v>0.67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3" customHeight="1" x14ac:dyDescent="0.35">
      <c r="A16" s="18" t="s">
        <v>37</v>
      </c>
      <c r="B16" s="9" t="s">
        <v>48</v>
      </c>
      <c r="C16" s="9" t="s">
        <v>44</v>
      </c>
      <c r="D16" s="9" t="s">
        <v>30</v>
      </c>
      <c r="E16" s="9">
        <v>11</v>
      </c>
      <c r="F16" s="9">
        <v>11</v>
      </c>
      <c r="G16" s="9"/>
      <c r="H16" s="20">
        <f>F16/E16</f>
        <v>1</v>
      </c>
      <c r="I16" s="21">
        <v>0</v>
      </c>
      <c r="J16" s="20">
        <f t="shared" si="0"/>
        <v>0</v>
      </c>
      <c r="K16" s="21">
        <v>0</v>
      </c>
      <c r="L16" s="20">
        <f t="shared" si="1"/>
        <v>0</v>
      </c>
      <c r="M16" s="9">
        <v>77</v>
      </c>
      <c r="N16" s="11">
        <v>0.27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3" customHeight="1" x14ac:dyDescent="0.35">
      <c r="A17" s="18" t="s">
        <v>37</v>
      </c>
      <c r="B17" s="9" t="s">
        <v>48</v>
      </c>
      <c r="C17" s="9" t="s">
        <v>45</v>
      </c>
      <c r="D17" s="9" t="s">
        <v>30</v>
      </c>
      <c r="E17" s="9">
        <v>13</v>
      </c>
      <c r="F17" s="9">
        <v>12</v>
      </c>
      <c r="G17" s="9"/>
      <c r="H17" s="20">
        <f t="shared" si="2"/>
        <v>0.92307692307692313</v>
      </c>
      <c r="I17" s="21">
        <v>1</v>
      </c>
      <c r="J17" s="20">
        <f t="shared" si="0"/>
        <v>7.6923076923076927E-2</v>
      </c>
      <c r="K17" s="21">
        <v>0</v>
      </c>
      <c r="L17" s="20">
        <f t="shared" si="1"/>
        <v>0</v>
      </c>
      <c r="M17" s="9">
        <v>80</v>
      </c>
      <c r="N17" s="11">
        <v>0.92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3" customHeight="1" x14ac:dyDescent="0.35">
      <c r="A18" s="18" t="s">
        <v>46</v>
      </c>
      <c r="B18" s="9" t="s">
        <v>48</v>
      </c>
      <c r="C18" s="9" t="s">
        <v>45</v>
      </c>
      <c r="D18" s="9" t="s">
        <v>30</v>
      </c>
      <c r="E18" s="9">
        <v>14</v>
      </c>
      <c r="F18" s="9">
        <v>11</v>
      </c>
      <c r="G18" s="9"/>
      <c r="H18" s="20">
        <f t="shared" si="2"/>
        <v>0.7857142857142857</v>
      </c>
      <c r="I18" s="21">
        <v>3</v>
      </c>
      <c r="J18" s="20">
        <f t="shared" si="0"/>
        <v>0.21428571428571427</v>
      </c>
      <c r="K18" s="21">
        <v>0</v>
      </c>
      <c r="L18" s="20">
        <f t="shared" si="1"/>
        <v>0</v>
      </c>
      <c r="M18" s="9">
        <v>67</v>
      </c>
      <c r="N18" s="11">
        <v>0.79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5" customHeight="1" x14ac:dyDescent="0.35">
      <c r="A19" s="24"/>
      <c r="B19" s="9"/>
      <c r="C19" s="9"/>
      <c r="D19" s="9"/>
      <c r="E19" s="9"/>
      <c r="F19" s="9"/>
      <c r="G19" s="9"/>
      <c r="H19" s="20"/>
      <c r="I19" s="21"/>
      <c r="J19" s="20"/>
      <c r="K19" s="21"/>
      <c r="L19" s="2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6.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thickBot="1" x14ac:dyDescent="0.4">
      <c r="A22" s="14" t="s">
        <v>24</v>
      </c>
      <c r="B22" s="15" t="s">
        <v>29</v>
      </c>
      <c r="C22" s="15" t="s">
        <v>29</v>
      </c>
      <c r="D22" s="15" t="s">
        <v>29</v>
      </c>
      <c r="E22" s="15">
        <f>SUM(E14:E21)</f>
        <v>85</v>
      </c>
      <c r="F22" s="15">
        <f t="shared" ref="F22:G22" si="3">SUM(F14:F21)</f>
        <v>72</v>
      </c>
      <c r="G22" s="15">
        <f t="shared" si="3"/>
        <v>0</v>
      </c>
      <c r="H22" s="22">
        <f>SUM(F22:G22)/E22</f>
        <v>0.84705882352941175</v>
      </c>
      <c r="I22" s="19">
        <f>(E22-SUM(F22:G22))-K22</f>
        <v>13</v>
      </c>
      <c r="J22" s="22">
        <f>I22/E22</f>
        <v>0.15294117647058825</v>
      </c>
      <c r="K22" s="19">
        <f>SUM(K14:K21)</f>
        <v>0</v>
      </c>
      <c r="L22" s="22">
        <f>K22/E22</f>
        <v>0</v>
      </c>
      <c r="M22" s="19">
        <f>AVERAGE(M14:M21)</f>
        <v>68.8</v>
      </c>
      <c r="N22" s="23">
        <f>AVERAGE(N14:N21)</f>
        <v>0.68399999999999994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0" customHeight="1" x14ac:dyDescent="0.35">
      <c r="A24" s="28" t="s">
        <v>25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6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30" t="s">
        <v>26</v>
      </c>
      <c r="C27" s="29"/>
      <c r="D27" s="29"/>
      <c r="E27" s="1"/>
      <c r="F27" s="1"/>
      <c r="G27" s="31" t="s">
        <v>27</v>
      </c>
      <c r="H27" s="29"/>
      <c r="I27" s="29"/>
      <c r="J27" s="2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62.25" customHeight="1" x14ac:dyDescent="0.35">
      <c r="A28" s="1"/>
      <c r="B28" s="32"/>
      <c r="C28" s="33"/>
      <c r="D28" s="33"/>
      <c r="E28" s="1"/>
      <c r="F28" s="1"/>
      <c r="G28" s="34"/>
      <c r="H28" s="33"/>
      <c r="I28" s="33"/>
      <c r="J28" s="3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hidden="1" customHeight="1" x14ac:dyDescent="0.35">
      <c r="A29" s="35" t="s">
        <v>28</v>
      </c>
      <c r="B29" s="29"/>
      <c r="C29" s="7"/>
      <c r="D29" s="1"/>
      <c r="E29" s="35"/>
      <c r="F29" s="29"/>
      <c r="G29" s="29"/>
      <c r="H29" s="2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hidden="1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5" customHeight="1" x14ac:dyDescent="0.35">
      <c r="A31" s="1"/>
      <c r="B31" s="25" t="str">
        <f>B10</f>
        <v>M.T.I. MONTSERRAT MASDEFIOL SUÁREZ</v>
      </c>
      <c r="C31" s="26"/>
      <c r="D31" s="26"/>
      <c r="E31" s="17"/>
      <c r="F31" s="17"/>
      <c r="G31" s="27" t="s">
        <v>34</v>
      </c>
      <c r="H31" s="26"/>
      <c r="I31" s="26"/>
      <c r="J31" s="26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N12:N13"/>
    <mergeCell ref="I8:K8"/>
    <mergeCell ref="B10:L10"/>
    <mergeCell ref="F12:G12"/>
    <mergeCell ref="H12:H13"/>
    <mergeCell ref="I12:I13"/>
    <mergeCell ref="J12:J13"/>
    <mergeCell ref="K12:K13"/>
    <mergeCell ref="B31:D31"/>
    <mergeCell ref="G31:J31"/>
    <mergeCell ref="A12:A13"/>
    <mergeCell ref="B12:B13"/>
    <mergeCell ref="C12:C13"/>
    <mergeCell ref="D12:D13"/>
    <mergeCell ref="E12:E13"/>
    <mergeCell ref="A24:N24"/>
    <mergeCell ref="B27:D27"/>
    <mergeCell ref="G27:J27"/>
    <mergeCell ref="A29:B29"/>
    <mergeCell ref="E29:H29"/>
    <mergeCell ref="B28:D28"/>
    <mergeCell ref="G28:J28"/>
    <mergeCell ref="L12:L13"/>
    <mergeCell ref="M12:M13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4"/>
  <sheetViews>
    <sheetView topLeftCell="A2" zoomScale="80" zoomScaleNormal="80" workbookViewId="0">
      <selection activeCell="Q7" sqref="Q7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31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31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8" t="s">
        <v>3</v>
      </c>
      <c r="B6" s="29"/>
      <c r="C6" s="29"/>
      <c r="D6" s="29"/>
      <c r="E6" s="49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4" t="s">
        <v>41</v>
      </c>
      <c r="C8" s="33"/>
      <c r="D8" s="5" t="s">
        <v>6</v>
      </c>
      <c r="E8" s="6">
        <v>5</v>
      </c>
      <c r="F8" s="1"/>
      <c r="G8" s="4" t="s">
        <v>7</v>
      </c>
      <c r="H8" s="6">
        <v>3</v>
      </c>
      <c r="I8" s="43" t="s">
        <v>8</v>
      </c>
      <c r="J8" s="29"/>
      <c r="K8" s="29"/>
      <c r="L8" s="34" t="s">
        <v>42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4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6" t="s">
        <v>9</v>
      </c>
      <c r="B12" s="38" t="s">
        <v>10</v>
      </c>
      <c r="C12" s="38" t="s">
        <v>11</v>
      </c>
      <c r="D12" s="40" t="s">
        <v>12</v>
      </c>
      <c r="E12" s="40" t="s">
        <v>13</v>
      </c>
      <c r="F12" s="44" t="s">
        <v>14</v>
      </c>
      <c r="G12" s="45"/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1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7"/>
      <c r="B13" s="39"/>
      <c r="C13" s="39"/>
      <c r="D13" s="39"/>
      <c r="E13" s="39"/>
      <c r="F13" s="8" t="s">
        <v>22</v>
      </c>
      <c r="G13" s="8" t="s">
        <v>23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.5" customHeight="1" x14ac:dyDescent="0.35">
      <c r="A14" s="18" t="s">
        <v>43</v>
      </c>
      <c r="B14" s="9" t="s">
        <v>49</v>
      </c>
      <c r="C14" s="9" t="s">
        <v>35</v>
      </c>
      <c r="D14" s="9" t="s">
        <v>30</v>
      </c>
      <c r="E14" s="9">
        <v>26</v>
      </c>
      <c r="F14" s="9">
        <v>18</v>
      </c>
      <c r="G14" s="9"/>
      <c r="H14" s="20">
        <f>F14/E14</f>
        <v>0.69230769230769229</v>
      </c>
      <c r="I14" s="21">
        <v>8</v>
      </c>
      <c r="J14" s="20">
        <f t="shared" ref="J14:J18" si="0">I14/E14</f>
        <v>0.30769230769230771</v>
      </c>
      <c r="K14" s="21">
        <v>0</v>
      </c>
      <c r="L14" s="20">
        <f t="shared" ref="L14:L18" si="1">K14/E14</f>
        <v>0</v>
      </c>
      <c r="M14" s="9">
        <v>52</v>
      </c>
      <c r="N14" s="11">
        <v>0.69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9.5" customHeight="1" x14ac:dyDescent="0.35">
      <c r="A15" s="18" t="s">
        <v>43</v>
      </c>
      <c r="B15" s="9" t="s">
        <v>49</v>
      </c>
      <c r="C15" s="9" t="s">
        <v>36</v>
      </c>
      <c r="D15" s="9" t="s">
        <v>30</v>
      </c>
      <c r="E15" s="9">
        <v>21</v>
      </c>
      <c r="F15" s="9">
        <v>12</v>
      </c>
      <c r="G15" s="9"/>
      <c r="H15" s="20">
        <f t="shared" ref="H15:H18" si="2">F15/E15</f>
        <v>0.5714285714285714</v>
      </c>
      <c r="I15" s="21">
        <v>9</v>
      </c>
      <c r="J15" s="20">
        <f t="shared" si="0"/>
        <v>0.42857142857142855</v>
      </c>
      <c r="K15" s="21">
        <v>0</v>
      </c>
      <c r="L15" s="20">
        <f t="shared" si="1"/>
        <v>0</v>
      </c>
      <c r="M15" s="9">
        <v>41</v>
      </c>
      <c r="N15" s="11">
        <v>0.56999999999999995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3" customHeight="1" x14ac:dyDescent="0.35">
      <c r="A16" s="18" t="s">
        <v>37</v>
      </c>
      <c r="B16" s="9" t="s">
        <v>49</v>
      </c>
      <c r="C16" s="9" t="s">
        <v>44</v>
      </c>
      <c r="D16" s="9" t="s">
        <v>30</v>
      </c>
      <c r="E16" s="9">
        <v>11</v>
      </c>
      <c r="F16" s="9">
        <v>7</v>
      </c>
      <c r="G16" s="9"/>
      <c r="H16" s="20">
        <f>F16/E16</f>
        <v>0.63636363636363635</v>
      </c>
      <c r="I16" s="21">
        <v>4</v>
      </c>
      <c r="J16" s="20">
        <f t="shared" si="0"/>
        <v>0.36363636363636365</v>
      </c>
      <c r="K16" s="21">
        <v>0</v>
      </c>
      <c r="L16" s="20">
        <f t="shared" si="1"/>
        <v>0</v>
      </c>
      <c r="M16" s="9">
        <v>52</v>
      </c>
      <c r="N16" s="11">
        <v>0.64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3" customHeight="1" x14ac:dyDescent="0.35">
      <c r="A17" s="18" t="s">
        <v>37</v>
      </c>
      <c r="B17" s="9" t="s">
        <v>49</v>
      </c>
      <c r="C17" s="9" t="s">
        <v>45</v>
      </c>
      <c r="D17" s="9" t="s">
        <v>30</v>
      </c>
      <c r="E17" s="9">
        <v>13</v>
      </c>
      <c r="F17" s="9">
        <v>12</v>
      </c>
      <c r="G17" s="9"/>
      <c r="H17" s="20">
        <f t="shared" si="2"/>
        <v>0.92307692307692313</v>
      </c>
      <c r="I17" s="21">
        <v>1</v>
      </c>
      <c r="J17" s="20">
        <f t="shared" si="0"/>
        <v>7.6923076923076927E-2</v>
      </c>
      <c r="K17" s="21">
        <v>0</v>
      </c>
      <c r="L17" s="20">
        <f t="shared" si="1"/>
        <v>0</v>
      </c>
      <c r="M17" s="9">
        <v>78</v>
      </c>
      <c r="N17" s="11">
        <v>0.77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3" customHeight="1" x14ac:dyDescent="0.35">
      <c r="A18" s="18" t="s">
        <v>46</v>
      </c>
      <c r="B18" s="9" t="s">
        <v>49</v>
      </c>
      <c r="C18" s="9" t="s">
        <v>45</v>
      </c>
      <c r="D18" s="9" t="s">
        <v>30</v>
      </c>
      <c r="E18" s="9">
        <v>14</v>
      </c>
      <c r="F18" s="9">
        <v>14</v>
      </c>
      <c r="G18" s="9"/>
      <c r="H18" s="20">
        <f t="shared" si="2"/>
        <v>1</v>
      </c>
      <c r="I18" s="21">
        <v>0</v>
      </c>
      <c r="J18" s="20">
        <f t="shared" si="0"/>
        <v>0</v>
      </c>
      <c r="K18" s="21">
        <v>0</v>
      </c>
      <c r="L18" s="20">
        <f t="shared" si="1"/>
        <v>0</v>
      </c>
      <c r="M18" s="9">
        <v>86</v>
      </c>
      <c r="N18" s="11">
        <v>0.71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5" customHeight="1" x14ac:dyDescent="0.35">
      <c r="A19" s="24"/>
      <c r="B19" s="9"/>
      <c r="C19" s="9"/>
      <c r="D19" s="9"/>
      <c r="E19" s="9"/>
      <c r="F19" s="9"/>
      <c r="G19" s="9"/>
      <c r="H19" s="20"/>
      <c r="I19" s="21"/>
      <c r="J19" s="20"/>
      <c r="K19" s="21"/>
      <c r="L19" s="2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6.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thickBot="1" x14ac:dyDescent="0.4">
      <c r="A22" s="14" t="s">
        <v>24</v>
      </c>
      <c r="B22" s="15" t="s">
        <v>29</v>
      </c>
      <c r="C22" s="15" t="s">
        <v>29</v>
      </c>
      <c r="D22" s="15" t="s">
        <v>29</v>
      </c>
      <c r="E22" s="15">
        <f>SUM(E14:E21)</f>
        <v>85</v>
      </c>
      <c r="F22" s="15">
        <f t="shared" ref="F22:G22" si="3">SUM(F14:F21)</f>
        <v>63</v>
      </c>
      <c r="G22" s="15">
        <f t="shared" si="3"/>
        <v>0</v>
      </c>
      <c r="H22" s="22">
        <f>SUM(F22:G22)/E22</f>
        <v>0.74117647058823533</v>
      </c>
      <c r="I22" s="19">
        <f>(E22-SUM(F22:G22))-K22</f>
        <v>22</v>
      </c>
      <c r="J22" s="22">
        <f>I22/E22</f>
        <v>0.25882352941176473</v>
      </c>
      <c r="K22" s="19">
        <f>SUM(K14:K21)</f>
        <v>0</v>
      </c>
      <c r="L22" s="22">
        <f>K22/E22</f>
        <v>0</v>
      </c>
      <c r="M22" s="19">
        <f>AVERAGE(M14:M21)</f>
        <v>61.8</v>
      </c>
      <c r="N22" s="23">
        <f>AVERAGE(N14:N21)</f>
        <v>0.67599999999999993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0" customHeight="1" x14ac:dyDescent="0.35">
      <c r="A24" s="28" t="s">
        <v>25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6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30" t="s">
        <v>26</v>
      </c>
      <c r="C27" s="29"/>
      <c r="D27" s="29"/>
      <c r="E27" s="1"/>
      <c r="F27" s="1"/>
      <c r="G27" s="31" t="s">
        <v>27</v>
      </c>
      <c r="H27" s="29"/>
      <c r="I27" s="29"/>
      <c r="J27" s="2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62.25" customHeight="1" x14ac:dyDescent="0.35">
      <c r="A28" s="1"/>
      <c r="B28" s="32"/>
      <c r="C28" s="33"/>
      <c r="D28" s="33"/>
      <c r="E28" s="1"/>
      <c r="F28" s="1"/>
      <c r="G28" s="34"/>
      <c r="H28" s="33"/>
      <c r="I28" s="33"/>
      <c r="J28" s="3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hidden="1" customHeight="1" x14ac:dyDescent="0.35">
      <c r="A29" s="35" t="s">
        <v>28</v>
      </c>
      <c r="B29" s="29"/>
      <c r="C29" s="7"/>
      <c r="D29" s="1"/>
      <c r="E29" s="35"/>
      <c r="F29" s="29"/>
      <c r="G29" s="29"/>
      <c r="H29" s="2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hidden="1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5" customHeight="1" x14ac:dyDescent="0.35">
      <c r="A31" s="1"/>
      <c r="B31" s="25" t="str">
        <f>B10</f>
        <v>M.T.I. MONTSERRAT MASDEFIOL SUÁREZ</v>
      </c>
      <c r="C31" s="26"/>
      <c r="D31" s="26"/>
      <c r="E31" s="17"/>
      <c r="F31" s="17"/>
      <c r="G31" s="27" t="s">
        <v>34</v>
      </c>
      <c r="H31" s="26"/>
      <c r="I31" s="26"/>
      <c r="J31" s="26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N12:N13"/>
    <mergeCell ref="I8:K8"/>
    <mergeCell ref="B10:L10"/>
    <mergeCell ref="F12:G12"/>
    <mergeCell ref="H12:H13"/>
    <mergeCell ref="I12:I13"/>
    <mergeCell ref="J12:J13"/>
    <mergeCell ref="K12:K13"/>
    <mergeCell ref="B31:D31"/>
    <mergeCell ref="G31:J31"/>
    <mergeCell ref="A12:A13"/>
    <mergeCell ref="B12:B13"/>
    <mergeCell ref="C12:C13"/>
    <mergeCell ref="D12:D13"/>
    <mergeCell ref="E12:E13"/>
    <mergeCell ref="A24:N24"/>
    <mergeCell ref="B27:D27"/>
    <mergeCell ref="G27:J27"/>
    <mergeCell ref="A29:B29"/>
    <mergeCell ref="E29:H29"/>
    <mergeCell ref="B28:D28"/>
    <mergeCell ref="G28:J28"/>
    <mergeCell ref="L12:L13"/>
    <mergeCell ref="M12:M13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4"/>
  <sheetViews>
    <sheetView tabSelected="1" topLeftCell="A11" zoomScale="80" zoomScaleNormal="80" workbookViewId="0">
      <selection activeCell="B19" sqref="B19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31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31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48" t="s">
        <v>3</v>
      </c>
      <c r="B6" s="29"/>
      <c r="C6" s="29"/>
      <c r="D6" s="29"/>
      <c r="E6" s="49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4" t="s">
        <v>38</v>
      </c>
      <c r="C8" s="33"/>
      <c r="D8" s="5" t="s">
        <v>6</v>
      </c>
      <c r="E8" s="6">
        <v>5</v>
      </c>
      <c r="F8" s="1"/>
      <c r="G8" s="4" t="s">
        <v>7</v>
      </c>
      <c r="H8" s="6">
        <v>3</v>
      </c>
      <c r="I8" s="43" t="s">
        <v>8</v>
      </c>
      <c r="J8" s="29"/>
      <c r="K8" s="29"/>
      <c r="L8" s="34" t="s">
        <v>42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4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6" t="s">
        <v>9</v>
      </c>
      <c r="B12" s="38" t="s">
        <v>10</v>
      </c>
      <c r="C12" s="38" t="s">
        <v>11</v>
      </c>
      <c r="D12" s="40" t="s">
        <v>12</v>
      </c>
      <c r="E12" s="40" t="s">
        <v>13</v>
      </c>
      <c r="F12" s="44" t="s">
        <v>14</v>
      </c>
      <c r="G12" s="45"/>
      <c r="H12" s="40" t="s">
        <v>15</v>
      </c>
      <c r="I12" s="40" t="s">
        <v>16</v>
      </c>
      <c r="J12" s="40" t="s">
        <v>17</v>
      </c>
      <c r="K12" s="40" t="s">
        <v>18</v>
      </c>
      <c r="L12" s="40" t="s">
        <v>19</v>
      </c>
      <c r="M12" s="40" t="s">
        <v>20</v>
      </c>
      <c r="N12" s="41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7"/>
      <c r="B13" s="39"/>
      <c r="C13" s="39"/>
      <c r="D13" s="39"/>
      <c r="E13" s="39"/>
      <c r="F13" s="8" t="s">
        <v>22</v>
      </c>
      <c r="G13" s="8" t="s">
        <v>23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 x14ac:dyDescent="0.35">
      <c r="A14" s="18" t="s">
        <v>43</v>
      </c>
      <c r="B14" s="9" t="s">
        <v>50</v>
      </c>
      <c r="C14" s="9" t="s">
        <v>35</v>
      </c>
      <c r="D14" s="9" t="s">
        <v>30</v>
      </c>
      <c r="E14" s="9">
        <v>26</v>
      </c>
      <c r="F14" s="9">
        <v>0</v>
      </c>
      <c r="G14" s="9"/>
      <c r="H14" s="20">
        <f>F14/E14</f>
        <v>0</v>
      </c>
      <c r="I14" s="21">
        <v>0</v>
      </c>
      <c r="J14" s="20">
        <f t="shared" ref="J14:J18" si="0">I14/E14</f>
        <v>0</v>
      </c>
      <c r="K14" s="21">
        <v>0</v>
      </c>
      <c r="L14" s="20">
        <f t="shared" ref="L14:L18" si="1">K14/E14</f>
        <v>0</v>
      </c>
      <c r="M14" s="9">
        <v>0</v>
      </c>
      <c r="N14" s="11">
        <v>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" customHeight="1" x14ac:dyDescent="0.35">
      <c r="A15" s="18" t="s">
        <v>43</v>
      </c>
      <c r="B15" s="9" t="s">
        <v>50</v>
      </c>
      <c r="C15" s="9" t="s">
        <v>36</v>
      </c>
      <c r="D15" s="9" t="s">
        <v>30</v>
      </c>
      <c r="E15" s="9">
        <v>21</v>
      </c>
      <c r="F15" s="9">
        <v>0</v>
      </c>
      <c r="G15" s="9"/>
      <c r="H15" s="20">
        <f t="shared" ref="H15:H18" si="2">F15/E15</f>
        <v>0</v>
      </c>
      <c r="I15" s="21">
        <v>0</v>
      </c>
      <c r="J15" s="20">
        <f t="shared" si="0"/>
        <v>0</v>
      </c>
      <c r="K15" s="21">
        <v>0</v>
      </c>
      <c r="L15" s="20">
        <f t="shared" si="1"/>
        <v>0</v>
      </c>
      <c r="M15" s="9">
        <v>0</v>
      </c>
      <c r="N15" s="11">
        <v>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3" customHeight="1" x14ac:dyDescent="0.35">
      <c r="A16" s="18" t="s">
        <v>37</v>
      </c>
      <c r="B16" s="9" t="s">
        <v>50</v>
      </c>
      <c r="C16" s="9" t="s">
        <v>44</v>
      </c>
      <c r="D16" s="9" t="s">
        <v>30</v>
      </c>
      <c r="E16" s="9">
        <v>11</v>
      </c>
      <c r="F16" s="9">
        <v>0</v>
      </c>
      <c r="G16" s="9"/>
      <c r="H16" s="20">
        <f>F16/E16</f>
        <v>0</v>
      </c>
      <c r="I16" s="21">
        <v>0</v>
      </c>
      <c r="J16" s="20">
        <f t="shared" si="0"/>
        <v>0</v>
      </c>
      <c r="K16" s="21">
        <v>0</v>
      </c>
      <c r="L16" s="20">
        <f t="shared" si="1"/>
        <v>0</v>
      </c>
      <c r="M16" s="9">
        <v>0</v>
      </c>
      <c r="N16" s="11">
        <v>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3" customHeight="1" x14ac:dyDescent="0.35">
      <c r="A17" s="18" t="s">
        <v>37</v>
      </c>
      <c r="B17" s="9" t="s">
        <v>50</v>
      </c>
      <c r="C17" s="9" t="s">
        <v>45</v>
      </c>
      <c r="D17" s="9" t="s">
        <v>30</v>
      </c>
      <c r="E17" s="9">
        <v>13</v>
      </c>
      <c r="F17" s="9">
        <v>0</v>
      </c>
      <c r="G17" s="9"/>
      <c r="H17" s="20">
        <f t="shared" si="2"/>
        <v>0</v>
      </c>
      <c r="I17" s="21">
        <v>0</v>
      </c>
      <c r="J17" s="20">
        <f t="shared" si="0"/>
        <v>0</v>
      </c>
      <c r="K17" s="21">
        <v>0</v>
      </c>
      <c r="L17" s="20">
        <f t="shared" si="1"/>
        <v>0</v>
      </c>
      <c r="M17" s="9">
        <v>0</v>
      </c>
      <c r="N17" s="11"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3" customHeight="1" x14ac:dyDescent="0.35">
      <c r="A18" s="18" t="s">
        <v>46</v>
      </c>
      <c r="B18" s="9" t="s">
        <v>50</v>
      </c>
      <c r="C18" s="9" t="s">
        <v>45</v>
      </c>
      <c r="D18" s="9" t="s">
        <v>30</v>
      </c>
      <c r="E18" s="9">
        <v>14</v>
      </c>
      <c r="F18" s="9">
        <v>0</v>
      </c>
      <c r="G18" s="9"/>
      <c r="H18" s="20">
        <f t="shared" si="2"/>
        <v>0</v>
      </c>
      <c r="I18" s="21">
        <v>0</v>
      </c>
      <c r="J18" s="20">
        <f t="shared" si="0"/>
        <v>0</v>
      </c>
      <c r="K18" s="21">
        <v>0</v>
      </c>
      <c r="L18" s="20">
        <f t="shared" si="1"/>
        <v>0</v>
      </c>
      <c r="M18" s="9">
        <v>0</v>
      </c>
      <c r="N18" s="11">
        <v>0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5" customHeight="1" x14ac:dyDescent="0.35">
      <c r="A19" s="24"/>
      <c r="B19" s="9"/>
      <c r="C19" s="9"/>
      <c r="D19" s="9"/>
      <c r="E19" s="9"/>
      <c r="F19" s="9"/>
      <c r="G19" s="9"/>
      <c r="H19" s="20"/>
      <c r="I19" s="21"/>
      <c r="J19" s="20"/>
      <c r="K19" s="21"/>
      <c r="L19" s="2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6.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thickBot="1" x14ac:dyDescent="0.4">
      <c r="A22" s="14" t="s">
        <v>24</v>
      </c>
      <c r="B22" s="15" t="s">
        <v>29</v>
      </c>
      <c r="C22" s="15" t="s">
        <v>29</v>
      </c>
      <c r="D22" s="15" t="s">
        <v>29</v>
      </c>
      <c r="E22" s="15">
        <f>SUM(E14:E21)</f>
        <v>85</v>
      </c>
      <c r="F22" s="15">
        <f t="shared" ref="F22:G22" si="3">SUM(F14:F21)</f>
        <v>0</v>
      </c>
      <c r="G22" s="15">
        <f t="shared" si="3"/>
        <v>0</v>
      </c>
      <c r="H22" s="22">
        <f>SUM(F22:G22)/E22</f>
        <v>0</v>
      </c>
      <c r="I22" s="19">
        <f>(E22-SUM(F22:G22))-K22</f>
        <v>85</v>
      </c>
      <c r="J22" s="22">
        <f>I22/E22</f>
        <v>1</v>
      </c>
      <c r="K22" s="19">
        <f>SUM(K14:K21)</f>
        <v>0</v>
      </c>
      <c r="L22" s="22">
        <f>K22/E22</f>
        <v>0</v>
      </c>
      <c r="M22" s="19">
        <f>AVERAGE(M14:M21)</f>
        <v>0</v>
      </c>
      <c r="N22" s="23">
        <f>AVERAGE(N14:N21)</f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0" customHeight="1" x14ac:dyDescent="0.35">
      <c r="A24" s="28" t="s">
        <v>25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6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30" t="s">
        <v>26</v>
      </c>
      <c r="C27" s="29"/>
      <c r="D27" s="29"/>
      <c r="E27" s="1"/>
      <c r="F27" s="1"/>
      <c r="G27" s="31" t="s">
        <v>27</v>
      </c>
      <c r="H27" s="29"/>
      <c r="I27" s="29"/>
      <c r="J27" s="2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62.25" customHeight="1" x14ac:dyDescent="0.35">
      <c r="A28" s="1"/>
      <c r="B28" s="32"/>
      <c r="C28" s="33"/>
      <c r="D28" s="33"/>
      <c r="E28" s="1"/>
      <c r="F28" s="1"/>
      <c r="G28" s="34"/>
      <c r="H28" s="33"/>
      <c r="I28" s="33"/>
      <c r="J28" s="3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hidden="1" customHeight="1" x14ac:dyDescent="0.35">
      <c r="A29" s="35" t="s">
        <v>28</v>
      </c>
      <c r="B29" s="29"/>
      <c r="C29" s="7"/>
      <c r="D29" s="1"/>
      <c r="E29" s="35"/>
      <c r="F29" s="29"/>
      <c r="G29" s="29"/>
      <c r="H29" s="2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hidden="1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5" customHeight="1" x14ac:dyDescent="0.35">
      <c r="A31" s="1"/>
      <c r="B31" s="25" t="str">
        <f>B10</f>
        <v>M.T.I. MONTSERRAT MASDEFIOL SUÁREZ</v>
      </c>
      <c r="C31" s="26"/>
      <c r="D31" s="26"/>
      <c r="E31" s="17"/>
      <c r="F31" s="17"/>
      <c r="G31" s="27" t="s">
        <v>34</v>
      </c>
      <c r="H31" s="26"/>
      <c r="I31" s="26"/>
      <c r="J31" s="26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N12:N13"/>
    <mergeCell ref="I8:K8"/>
    <mergeCell ref="B10:L10"/>
    <mergeCell ref="F12:G12"/>
    <mergeCell ref="H12:H13"/>
    <mergeCell ref="I12:I13"/>
    <mergeCell ref="J12:J13"/>
    <mergeCell ref="K12:K13"/>
    <mergeCell ref="B31:D31"/>
    <mergeCell ref="G31:J31"/>
    <mergeCell ref="A12:A13"/>
    <mergeCell ref="B12:B13"/>
    <mergeCell ref="C12:C13"/>
    <mergeCell ref="D12:D13"/>
    <mergeCell ref="E12:E13"/>
    <mergeCell ref="A24:N24"/>
    <mergeCell ref="B27:D27"/>
    <mergeCell ref="G27:J27"/>
    <mergeCell ref="A29:B29"/>
    <mergeCell ref="E29:H29"/>
    <mergeCell ref="B28:D28"/>
    <mergeCell ref="G28:J28"/>
    <mergeCell ref="L12:L13"/>
    <mergeCell ref="M12:M13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</cp:lastModifiedBy>
  <cp:lastPrinted>2024-11-17T18:20:18Z</cp:lastPrinted>
  <dcterms:created xsi:type="dcterms:W3CDTF">2021-11-22T14:45:25Z</dcterms:created>
  <dcterms:modified xsi:type="dcterms:W3CDTF">2024-12-09T20:29:59Z</dcterms:modified>
  <cp:contentStatus/>
</cp:coreProperties>
</file>