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22D3A941-6069-4A9D-BBC6-4A03CC5F544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2" l="1"/>
  <c r="E25" i="22"/>
  <c r="E18" i="22"/>
  <c r="E26" i="22"/>
  <c r="E16" i="22"/>
  <c r="E24" i="22"/>
  <c r="E15" i="22"/>
  <c r="E23" i="22"/>
  <c r="E22" i="22"/>
  <c r="E21" i="22"/>
  <c r="E20" i="22"/>
  <c r="E19" i="22"/>
  <c r="D26" i="22"/>
  <c r="D25" i="22"/>
  <c r="D24" i="22"/>
  <c r="D23" i="22"/>
  <c r="D22" i="22"/>
  <c r="D21" i="22"/>
  <c r="D20" i="22"/>
  <c r="D19" i="22"/>
  <c r="C26" i="22"/>
  <c r="C22" i="22"/>
  <c r="C25" i="22"/>
  <c r="C21" i="22"/>
  <c r="C24" i="22"/>
  <c r="C20" i="22"/>
  <c r="C23" i="22"/>
  <c r="C19" i="22"/>
  <c r="A26" i="22"/>
  <c r="A25" i="22"/>
  <c r="A24" i="22"/>
  <c r="A23" i="22"/>
  <c r="A22" i="22"/>
  <c r="A21" i="22"/>
  <c r="A20" i="22"/>
  <c r="A19" i="22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<sst xmlns="http://schemas.openxmlformats.org/spreadsheetml/2006/main" count="207" uniqueCount="49">
  <si>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</si>
  <si>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</si>
  <si>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</si>
  <si>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</si>
  <si>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</si>
  <si>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</si>
  <si>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</si>
  <si>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</si>
  <si>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</si>
  <si>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</si>
  <si>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</si>
  <si>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</si>
  <si>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</si>
  <si>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</si>
  <si>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</si>
  <si>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</si>
  <si>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</si>
  <si>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</si>
  <si>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</si>
  <si>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</si>
  <si>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</si>
  <si>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</si>
  <si>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</si>
  <si>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</si>
  <si>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</si>
  <si>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</si>
  <si>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</si>
  <si>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</si>
  <si>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</si>
  <si>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</si>
  <si>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</si>
  <si>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</si>
  <si>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</si>
  <si>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</si>
  <si>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</si>
  <si>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</si>
  <si>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</si>
  <si>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DESARROLLO SUSTENTABLE</t>
  </si>
  <si>
    <t>102-B</t>
  </si>
  <si>
    <t>PROCESOS DE MANUFACTURA</t>
  </si>
  <si>
    <t>302-A</t>
  </si>
  <si>
    <t>302-B</t>
  </si>
  <si>
    <t>311-A</t>
  </si>
  <si>
    <t>311-B</t>
  </si>
  <si>
    <t>MECA</t>
  </si>
  <si>
    <t>AGOSTO-DICIEMBRE 2024.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</si>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</sst>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5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125" zoomScaleNormal="125" zoomScaleSheetLayoutView="100" zoomScalePageLayoutView="125" workbookViewId="0">
      <selection activeCell="L8" sqref="L8:N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45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">
        <v>37</v>
      </c>
      <c r="B14" s="9" t="s">
        <v>36</v>
      </c>
      <c r="C14" s="9" t="s">
        <v>38</v>
      </c>
      <c r="D14" s="9" t="s">
        <v>30</v>
      </c>
      <c r="E14" s="9">
        <v>36</v>
      </c>
      <c r="F14" s="9"/>
      <c r="G14" s="9"/>
      <c r="H14" s="10"/>
      <c r="I14" s="9">
        <f t="shared" ref="I14:I19" si="0">(E14-SUM(F14:G14))-K14</f>
        <v>36</v>
      </c>
      <c r="J14" s="10"/>
      <c r="K14" s="9">
        <v>0</v>
      </c>
      <c r="L14" s="10">
        <f>K14/E14</f>
        <v>0</v>
      </c>
      <c r="M14" s="9">
        <v>0</v>
      </c>
      <c r="N14" s="15">
        <v>0</v>
      </c>
    </row>
    <row r="15" spans="1:14" s="11" customFormat="1" ht="25.5" x14ac:dyDescent="0.2">
      <c r="A15" s="9" t="s">
        <v>39</v>
      </c>
      <c r="B15" s="9" t="s">
        <v>36</v>
      </c>
      <c r="C15" s="9" t="s">
        <v>40</v>
      </c>
      <c r="D15" s="9" t="s">
        <v>30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>K15/E15</f>
        <v>0</v>
      </c>
      <c r="M15" s="9">
        <v>0</v>
      </c>
      <c r="N15" s="15">
        <v>0</v>
      </c>
    </row>
    <row r="16" spans="1:14" s="11" customFormat="1" ht="25.5" x14ac:dyDescent="0.2">
      <c r="A16" s="9" t="s">
        <v>39</v>
      </c>
      <c r="B16" s="9" t="s">
        <v>36</v>
      </c>
      <c r="C16" s="9" t="s">
        <v>41</v>
      </c>
      <c r="D16" s="9" t="s">
        <v>30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>K16/E16</f>
        <v>0</v>
      </c>
      <c r="M16" s="9">
        <v>0</v>
      </c>
      <c r="N16" s="15">
        <v>0</v>
      </c>
    </row>
    <row r="17" spans="1:14" s="11" customFormat="1" ht="25.5" x14ac:dyDescent="0.2">
      <c r="A17" s="9" t="s">
        <v>31</v>
      </c>
      <c r="B17" s="9" t="s">
        <v>36</v>
      </c>
      <c r="C17" s="9" t="s">
        <v>42</v>
      </c>
      <c r="D17" s="9" t="s">
        <v>44</v>
      </c>
      <c r="E17" s="9"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>K17/E17</f>
        <v>0</v>
      </c>
      <c r="M17" s="9">
        <v>0</v>
      </c>
      <c r="N17" s="15">
        <v>0</v>
      </c>
    </row>
    <row r="18" spans="1:14" s="11" customFormat="1" ht="25.5" x14ac:dyDescent="0.2">
      <c r="A18" s="9" t="s">
        <v>31</v>
      </c>
      <c r="B18" s="9" t="s">
        <v>36</v>
      </c>
      <c r="C18" s="9" t="s">
        <v>43</v>
      </c>
      <c r="D18" s="9" t="s">
        <v>44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>K18/E18</f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ref="I20:I28" si="1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/>
      <c r="I28" s="17">
        <f t="shared" si="1"/>
        <v>133</v>
      </c>
      <c r="J28" s="18"/>
      <c r="K28" s="17">
        <f>SUM(K14:K27)</f>
        <v>0</v>
      </c>
      <c r="L28" s="18">
        <f>K28/E28</f>
        <v>0</v>
      </c>
      <c r="M28" s="21">
        <f>AVERAGE(M14:M27)</f>
        <v>0</v>
      </c>
      <c r="N28" s="19">
        <f>AVERAGE(N14:N27)</f>
        <v>0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B9" zoomScale="140" zoomScaleNormal="140" zoomScaleSheetLayoutView="100" zoomScalePageLayoutView="150" workbookViewId="0">
      <selection activeCell="N27" sqref="N2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 x14ac:dyDescent="0.2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 t="s">
        <v>21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82</v>
      </c>
      <c r="N14" s="15">
        <v>0.72</v>
      </c>
    </row>
    <row r="15" spans="1:14" s="11" customFormat="1" x14ac:dyDescent="0.2">
      <c r="A15" s="9" t="str">
        <f>'1'!A15</f>
        <v>PROCESOS DE MANUFACTURA</v>
      </c>
      <c r="B15" s="9" t="s">
        <v>21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0.44</v>
      </c>
    </row>
    <row r="16" spans="1:14" s="11" customFormat="1" x14ac:dyDescent="0.2">
      <c r="A16" s="9" t="str">
        <f>'1'!A16</f>
        <v>PROCESOS DE MANUFACTURA</v>
      </c>
      <c r="B16" s="9" t="s">
        <v>21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0.53</v>
      </c>
    </row>
    <row r="17" spans="1:14" s="11" customFormat="1" x14ac:dyDescent="0.2">
      <c r="A17" s="9" t="str">
        <f>'1'!A17</f>
        <v>PROCESOS DE FABRICACIÓN</v>
      </c>
      <c r="B17" s="9" t="s">
        <v>21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0.68</v>
      </c>
    </row>
    <row r="18" spans="1:14" s="11" customFormat="1" x14ac:dyDescent="0.2">
      <c r="A18" s="9" t="str">
        <f>'1'!A18</f>
        <v>PROCESOS DE FABRICACIÓN</v>
      </c>
      <c r="B18" s="9" t="s">
        <v>21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83</v>
      </c>
      <c r="N18" s="15">
        <v>0.62</v>
      </c>
    </row>
    <row r="19" spans="1:14" s="11" customFormat="1" x14ac:dyDescent="0.2">
      <c r="A19" s="9" t="str">
        <f>'1'!A15</f>
        <v>PROCESOS DE MANUFACTURA</v>
      </c>
      <c r="B19" s="9" t="s">
        <v>46</v>
      </c>
      <c r="C19" s="9" t="str">
        <f>'1'!C15</f>
        <v>302-A</v>
      </c>
      <c r="D19" s="9" t="str">
        <f>'1'!D15</f>
        <v>IEME</v>
      </c>
      <c r="E19" s="9">
        <f>E15</f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88</v>
      </c>
      <c r="N19" s="15">
        <v>0.78</v>
      </c>
    </row>
    <row r="20" spans="1:14" s="11" customFormat="1" x14ac:dyDescent="0.2">
      <c r="A20" s="9" t="str">
        <f>'1'!A16</f>
        <v>PROCESOS DE MANUFACTURA</v>
      </c>
      <c r="B20" s="9" t="s">
        <v>46</v>
      </c>
      <c r="C20" s="9" t="str">
        <f>'1'!C16</f>
        <v>302-B</v>
      </c>
      <c r="D20" s="9" t="str">
        <f>'1'!D16</f>
        <v>IEME</v>
      </c>
      <c r="E20" s="9">
        <f>E16</f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87</v>
      </c>
      <c r="N20" s="15">
        <v>0.43</v>
      </c>
    </row>
    <row r="21" spans="1:14" s="11" customFormat="1" x14ac:dyDescent="0.2">
      <c r="A21" s="9" t="str">
        <f>'1'!A17</f>
        <v>PROCESOS DE FABRICACIÓN</v>
      </c>
      <c r="B21" s="9" t="s">
        <v>46</v>
      </c>
      <c r="C21" s="9" t="str">
        <f>'1'!C17</f>
        <v>311-A</v>
      </c>
      <c r="D21" s="9" t="str">
        <f>'1'!D17</f>
        <v>MECA</v>
      </c>
      <c r="E21" s="9">
        <f>E17</f>
        <v>19</v>
      </c>
      <c r="F21" s="9">
        <v>19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82</v>
      </c>
      <c r="N21" s="15">
        <v>0.47</v>
      </c>
    </row>
    <row r="22" spans="1:14" s="11" customFormat="1" x14ac:dyDescent="0.2">
      <c r="A22" s="9" t="str">
        <f>'1'!A18</f>
        <v>PROCESOS DE FABRICACIÓN</v>
      </c>
      <c r="B22" s="9" t="s">
        <v>46</v>
      </c>
      <c r="C22" s="9" t="str">
        <f>'1'!C18</f>
        <v>311-B</v>
      </c>
      <c r="D22" s="9" t="str">
        <f>'1'!D18</f>
        <v>MECA</v>
      </c>
      <c r="E22" s="9">
        <f>E18</f>
        <v>21</v>
      </c>
      <c r="F22" s="9">
        <v>21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80</v>
      </c>
      <c r="N22" s="15">
        <v>0.48</v>
      </c>
    </row>
    <row r="23" spans="1:14" s="11" customFormat="1" x14ac:dyDescent="0.2">
      <c r="A23" s="22" t="str">
        <f>'1'!A15</f>
        <v>PROCESOS DE MANUFACTURA</v>
      </c>
      <c r="B23" s="9" t="s">
        <v>47</v>
      </c>
      <c r="C23" s="9" t="str">
        <f>'1'!C15</f>
        <v>302-A</v>
      </c>
      <c r="D23" s="9" t="str">
        <f>'1'!D15</f>
        <v>IEME</v>
      </c>
      <c r="E23" s="9">
        <f>E15</f>
        <v>27</v>
      </c>
      <c r="F23" s="9">
        <v>27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76</v>
      </c>
      <c r="N23" s="15">
        <v>0.3</v>
      </c>
    </row>
    <row r="24" spans="1:14" s="11" customFormat="1" x14ac:dyDescent="0.2">
      <c r="A24" s="9" t="str">
        <f>'1'!A16</f>
        <v>PROCESOS DE MANUFACTURA</v>
      </c>
      <c r="B24" s="9" t="s">
        <v>47</v>
      </c>
      <c r="C24" s="9" t="str">
        <f>'1'!C16</f>
        <v>302-B</v>
      </c>
      <c r="D24" s="9" t="str">
        <f>'1'!D16</f>
        <v>IEME</v>
      </c>
      <c r="E24" s="9">
        <f>E16</f>
        <v>30</v>
      </c>
      <c r="F24" s="9">
        <v>30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73</v>
      </c>
      <c r="N24" s="15">
        <v>0.17</v>
      </c>
    </row>
    <row r="25" spans="1:14" s="11" customFormat="1" x14ac:dyDescent="0.2">
      <c r="A25" s="9" t="str">
        <f>'1'!A17</f>
        <v>PROCESOS DE FABRICACIÓN</v>
      </c>
      <c r="B25" s="9" t="s">
        <v>47</v>
      </c>
      <c r="C25" s="9" t="str">
        <f>'1'!C17</f>
        <v>311-A</v>
      </c>
      <c r="D25" s="9" t="str">
        <f>'1'!D17</f>
        <v>MECA</v>
      </c>
      <c r="E25" s="9">
        <f>E17</f>
        <v>19</v>
      </c>
      <c r="F25" s="9">
        <v>19</v>
      </c>
      <c r="G25" s="9"/>
      <c r="H25" s="10"/>
      <c r="I25" s="9">
        <v>0</v>
      </c>
      <c r="J25" s="10"/>
      <c r="K25" s="9">
        <v>0</v>
      </c>
      <c r="L25" s="10">
        <v>0</v>
      </c>
      <c r="M25" s="9">
        <v>82</v>
      </c>
      <c r="N25" s="15">
        <v>0.74</v>
      </c>
    </row>
    <row r="26" spans="1:14" s="11" customFormat="1" x14ac:dyDescent="0.2">
      <c r="A26" s="9" t="str">
        <f>'1'!A18</f>
        <v>PROCESOS DE FABRICACIÓN</v>
      </c>
      <c r="B26" s="9" t="s">
        <v>47</v>
      </c>
      <c r="C26" s="9" t="str">
        <f>'1'!C18</f>
        <v>311-B</v>
      </c>
      <c r="D26" s="9" t="str">
        <f>'1'!D18</f>
        <v>MECA</v>
      </c>
      <c r="E26" s="9">
        <f>E18</f>
        <v>21</v>
      </c>
      <c r="F26" s="9">
        <v>21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82</v>
      </c>
      <c r="N26" s="15">
        <v>0.76</v>
      </c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327</v>
      </c>
      <c r="F28" s="17">
        <f>SUM(F14:F27)</f>
        <v>327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82</v>
      </c>
      <c r="N28" s="19">
        <f>AVERAGE(N14:N27)</f>
        <v>0.5476923076923077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B11" zoomScale="150" zoomScaleNormal="150" zoomScaleSheetLayoutView="100" zoomScalePageLayoutView="150" workbookViewId="0">
      <selection activeCell="N18" sqref="N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 t="s">
        <v>46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86</v>
      </c>
      <c r="N14" s="15">
        <v>0.53</v>
      </c>
    </row>
    <row r="15" spans="1:14" s="11" customFormat="1" x14ac:dyDescent="0.2">
      <c r="A15" s="9" t="str">
        <f>'1'!A15</f>
        <v>PROCESOS DE MANUFACTURA</v>
      </c>
      <c r="B15" s="9" t="s">
        <v>48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82</v>
      </c>
      <c r="N15" s="15">
        <v>0.56000000000000005</v>
      </c>
    </row>
    <row r="16" spans="1:14" s="11" customFormat="1" x14ac:dyDescent="0.2">
      <c r="A16" s="9" t="str">
        <f>'1'!A16</f>
        <v>PROCESOS DE MANUFACTURA</v>
      </c>
      <c r="B16" s="9" t="s">
        <v>48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0.17</v>
      </c>
    </row>
    <row r="17" spans="1:14" s="11" customFormat="1" x14ac:dyDescent="0.2">
      <c r="A17" s="9" t="str">
        <f>'1'!A17</f>
        <v>PROCESOS DE FABRICACIÓN</v>
      </c>
      <c r="B17" s="9" t="s">
        <v>48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0.47</v>
      </c>
    </row>
    <row r="18" spans="1:14" s="11" customFormat="1" x14ac:dyDescent="0.2">
      <c r="A18" s="9" t="str">
        <f>'1'!A18</f>
        <v>PROCESOS DE FABRICACIÓN</v>
      </c>
      <c r="B18" s="9" t="s">
        <v>48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0.38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133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80.2</v>
      </c>
      <c r="N28" s="19">
        <f>AVERAGE(N14:N27)</f>
        <v>0.42199999999999999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34" sqref="B34:D3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 x14ac:dyDescent="0.2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133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69" zoomScaleNormal="120" zoomScaleSheetLayoutView="100" zoomScalePageLayoutView="120" workbookViewId="0">
      <selection activeCell="E19" sqref="E1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1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 x14ac:dyDescent="0.2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5" customHeight="1" x14ac:dyDescent="0.2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5" customHeight="1" x14ac:dyDescent="0.2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5" customHeight="1" x14ac:dyDescent="0.2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5" customHeight="1" x14ac:dyDescent="0.2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5" customHeight="1" x14ac:dyDescent="0.2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133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revision/>
  <cp:lastPrinted>2022-10-19T05:00:26Z</cp:lastPrinted>
  <dcterms:created xsi:type="dcterms:W3CDTF">2021-11-22T14:45:25Z</dcterms:created>
  <dcterms:modified xsi:type="dcterms:W3CDTF">2024-11-25T03:43:15Z</dcterms:modified>
</cp:coreProperties>
</file>