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3740" yWindow="2420" windowWidth="23920" windowHeight="143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4" l="1"/>
  <c r="E25" i="24"/>
  <c r="E24" i="24"/>
  <c r="E23" i="24"/>
  <c r="E22" i="24"/>
  <c r="E21" i="24"/>
  <c r="D26" i="24"/>
  <c r="D25" i="24"/>
  <c r="D24" i="24"/>
  <c r="D23" i="24"/>
  <c r="D22" i="24"/>
  <c r="D21" i="24"/>
  <c r="C26" i="24"/>
  <c r="C25" i="24"/>
  <c r="C24" i="24"/>
  <c r="C23" i="24"/>
  <c r="C22" i="24"/>
  <c r="C21" i="24"/>
  <c r="A26" i="24"/>
  <c r="A25" i="24"/>
  <c r="A24" i="24"/>
  <c r="A23" i="24"/>
  <c r="A22" i="24"/>
  <c r="A21" i="24"/>
  <c r="E20" i="24"/>
  <c r="E19" i="24"/>
  <c r="D20" i="24"/>
  <c r="D19" i="24"/>
  <c r="C20" i="24"/>
  <c r="C19" i="24"/>
  <c r="A20" i="24"/>
  <c r="A19" i="24"/>
  <c r="E18" i="24"/>
  <c r="E16" i="24"/>
  <c r="D18" i="24"/>
  <c r="C18" i="24"/>
  <c r="A18" i="24"/>
  <c r="E17" i="24"/>
  <c r="D17" i="24"/>
  <c r="C17" i="24"/>
  <c r="A17" i="24"/>
  <c r="E15" i="24"/>
  <c r="D16" i="24"/>
  <c r="D15" i="24"/>
  <c r="C16" i="24"/>
  <c r="C15" i="24"/>
  <c r="A16" i="24"/>
  <c r="A15" i="24"/>
  <c r="E14" i="24"/>
  <c r="D14" i="24"/>
  <c r="C14" i="24"/>
  <c r="A14" i="24"/>
  <c r="E17" i="22"/>
  <c r="E25" i="22"/>
  <c r="E18" i="22"/>
  <c r="E26" i="22"/>
  <c r="E16" i="22"/>
  <c r="E24" i="22"/>
  <c r="E15" i="22"/>
  <c r="E23" i="22"/>
  <c r="E22" i="22"/>
  <c r="E21" i="22"/>
  <c r="E20" i="22"/>
  <c r="E19" i="22"/>
  <c r="D26" i="22"/>
  <c r="D25" i="22"/>
  <c r="D24" i="22"/>
  <c r="D23" i="22"/>
  <c r="D22" i="22"/>
  <c r="D21" i="22"/>
  <c r="D20" i="22"/>
  <c r="D19" i="22"/>
  <c r="C26" i="22"/>
  <c r="C22" i="22"/>
  <c r="C25" i="22"/>
  <c r="C21" i="22"/>
  <c r="C24" i="22"/>
  <c r="C20" i="22"/>
  <c r="C23" i="22"/>
  <c r="C19" i="22"/>
  <c r="A26" i="22"/>
  <c r="A25" i="22"/>
  <c r="A24" i="22"/>
  <c r="A23" i="22"/>
  <c r="A22" i="22"/>
  <c r="A21" i="22"/>
  <c r="A20" i="22"/>
  <c r="A19" i="22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<sst xmlns="http://schemas.openxmlformats.org/spreadsheetml/2006/main" count="226" uniqueCount="54">
  <si>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</si>
  <si>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</si>
  <si>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</si>
  <si>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</si>
  <si>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</si>
  <si>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</si>
  <si>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</si>
  <si>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</si>
  <si>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</si>
  <si>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</si>
  <si>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</si>
  <si>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</si>
  <si>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</si>
  <si>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</si>
  <si>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</si>
  <si>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</si>
  <si>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</si>
  <si>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</si>
  <si>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</si>
  <si>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</si>
  <si>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</si>
  <si>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</si>
  <si>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</si>
  <si>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</si>
  <si>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</si>
  <si>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</si>
  <si>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</si>
  <si>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</si>
  <si>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</si>
  <si>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</si>
  <si>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</si>
  <si>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</si>
  <si>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</si>
  <si>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</si>
  <si>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</si>
  <si>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</si>
  <si>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</si>
  <si>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DESARROLLO SUSTENTABLE</t>
  </si>
  <si>
    <t>102-B</t>
  </si>
  <si>
    <t>PROCESOS DE MANUFACTURA</t>
  </si>
  <si>
    <t>302-A</t>
  </si>
  <si>
    <t>302-B</t>
  </si>
  <si>
    <t>311-A</t>
  </si>
  <si>
    <t>311-B</t>
  </si>
  <si>
    <t>MECA</t>
  </si>
  <si>
    <t>AGOSTO-DICIEMBRE 2024.</t>
  </si>
  <si>
    <t>II</t>
  </si>
  <si>
    <t>III</t>
  </si>
  <si>
    <t>IV</t>
  </si>
  <si>
    <t>V</t>
  </si>
  <si>
    <t>VI</t>
  </si>
  <si>
    <t>VII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</si>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</sst>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5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F8" zoomScale="125" zoomScaleNormal="125" zoomScaleSheetLayoutView="100" zoomScalePageLayoutView="125" workbookViewId="0">
      <selection activeCell="L8" sqref="L8:N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45</v>
      </c>
      <c r="M8" s="35"/>
      <c r="N8" s="35"/>
    </row>
    <row r="10" spans="1:14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36</v>
      </c>
      <c r="F14" s="9"/>
      <c r="G14" s="9"/>
      <c r="H14" s="10"/>
      <c r="I14" s="9">
        <f t="shared" ref="I14:I19" si="0">(E14-SUM(F14:G14))-K14</f>
        <v>36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39</v>
      </c>
      <c r="B15" s="9" t="s">
        <v>36</v>
      </c>
      <c r="C15" s="9" t="s">
        <v>40</v>
      </c>
      <c r="D15" s="9" t="s">
        <v>30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39</v>
      </c>
      <c r="B16" s="9" t="s">
        <v>36</v>
      </c>
      <c r="C16" s="9" t="s">
        <v>41</v>
      </c>
      <c r="D16" s="9" t="s">
        <v>30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42</v>
      </c>
      <c r="D17" s="9" t="s">
        <v>44</v>
      </c>
      <c r="E17" s="9"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43</v>
      </c>
      <c r="D18" s="9" t="s">
        <v>44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/>
      <c r="I28" s="17">
        <f t="shared" si="2"/>
        <v>133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8" zoomScale="150" zoomScaleNormal="150" zoomScaleSheetLayoutView="100" zoomScalePageLayoutView="150" workbookViewId="0">
      <selection activeCell="N26" sqref="N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>
      <c r="A14" s="9" t="str">
        <f>'1'!A14</f>
        <v>DESARROLLO SUSTENTABLE</v>
      </c>
      <c r="B14" s="9" t="s">
        <v>21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82</v>
      </c>
      <c r="N14" s="15">
        <v>0.72</v>
      </c>
    </row>
    <row r="15" spans="1:14" s="11" customFormat="1">
      <c r="A15" s="9" t="str">
        <f>'1'!A15</f>
        <v>PROCESOS DE MANUFACTURA</v>
      </c>
      <c r="B15" s="9" t="s">
        <v>21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0.44</v>
      </c>
    </row>
    <row r="16" spans="1:14" s="11" customFormat="1">
      <c r="A16" s="9" t="str">
        <f>'1'!A16</f>
        <v>PROCESOS DE MANUFACTURA</v>
      </c>
      <c r="B16" s="9" t="s">
        <v>21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0.53</v>
      </c>
    </row>
    <row r="17" spans="1:14" s="11" customFormat="1">
      <c r="A17" s="9" t="str">
        <f>'1'!A17</f>
        <v>PROCESOS DE FABRICACIÓN</v>
      </c>
      <c r="B17" s="9" t="s">
        <v>21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0.68</v>
      </c>
    </row>
    <row r="18" spans="1:14" s="11" customFormat="1">
      <c r="A18" s="9" t="str">
        <f>'1'!A18</f>
        <v>PROCESOS DE FABRICACIÓN</v>
      </c>
      <c r="B18" s="9" t="s">
        <v>21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83</v>
      </c>
      <c r="N18" s="15">
        <v>0.62</v>
      </c>
    </row>
    <row r="19" spans="1:14" s="11" customFormat="1">
      <c r="A19" s="9" t="str">
        <f>'1'!A15</f>
        <v>PROCESOS DE MANUFACTURA</v>
      </c>
      <c r="B19" s="9" t="s">
        <v>46</v>
      </c>
      <c r="C19" s="9" t="str">
        <f>'1'!C15</f>
        <v>302-A</v>
      </c>
      <c r="D19" s="9" t="str">
        <f>'1'!D15</f>
        <v>IEME</v>
      </c>
      <c r="E19" s="9">
        <f>E15</f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88</v>
      </c>
      <c r="N19" s="15">
        <v>0.78</v>
      </c>
    </row>
    <row r="20" spans="1:14" s="11" customFormat="1">
      <c r="A20" s="9" t="str">
        <f>'1'!A16</f>
        <v>PROCESOS DE MANUFACTURA</v>
      </c>
      <c r="B20" s="9" t="s">
        <v>46</v>
      </c>
      <c r="C20" s="9" t="str">
        <f>'1'!C16</f>
        <v>302-B</v>
      </c>
      <c r="D20" s="9" t="str">
        <f>'1'!D16</f>
        <v>IEME</v>
      </c>
      <c r="E20" s="9">
        <f>E16</f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87</v>
      </c>
      <c r="N20" s="15">
        <v>0.43</v>
      </c>
    </row>
    <row r="21" spans="1:14" s="11" customFormat="1">
      <c r="A21" s="9" t="str">
        <f>'1'!A17</f>
        <v>PROCESOS DE FABRICACIÓN</v>
      </c>
      <c r="B21" s="9" t="s">
        <v>46</v>
      </c>
      <c r="C21" s="9" t="str">
        <f>'1'!C17</f>
        <v>311-A</v>
      </c>
      <c r="D21" s="9" t="str">
        <f>'1'!D17</f>
        <v>MECA</v>
      </c>
      <c r="E21" s="9">
        <f>E17</f>
        <v>19</v>
      </c>
      <c r="F21" s="9">
        <v>19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82</v>
      </c>
      <c r="N21" s="15">
        <v>0.47</v>
      </c>
    </row>
    <row r="22" spans="1:14" s="11" customFormat="1">
      <c r="A22" s="9" t="str">
        <f>'1'!A18</f>
        <v>PROCESOS DE FABRICACIÓN</v>
      </c>
      <c r="B22" s="9" t="s">
        <v>46</v>
      </c>
      <c r="C22" s="9" t="str">
        <f>'1'!C18</f>
        <v>311-B</v>
      </c>
      <c r="D22" s="9" t="str">
        <f>'1'!D18</f>
        <v>MECA</v>
      </c>
      <c r="E22" s="9">
        <f>E18</f>
        <v>21</v>
      </c>
      <c r="F22" s="9">
        <v>21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80</v>
      </c>
      <c r="N22" s="15">
        <v>0.48</v>
      </c>
    </row>
    <row r="23" spans="1:14" s="11" customFormat="1">
      <c r="A23" s="22" t="str">
        <f>'1'!A15</f>
        <v>PROCESOS DE MANUFACTURA</v>
      </c>
      <c r="B23" s="9" t="s">
        <v>47</v>
      </c>
      <c r="C23" s="9" t="str">
        <f>'1'!C15</f>
        <v>302-A</v>
      </c>
      <c r="D23" s="9" t="str">
        <f>'1'!D15</f>
        <v>IEME</v>
      </c>
      <c r="E23" s="9">
        <f>E15</f>
        <v>27</v>
      </c>
      <c r="F23" s="9">
        <v>27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76</v>
      </c>
      <c r="N23" s="15">
        <v>0.3</v>
      </c>
    </row>
    <row r="24" spans="1:14" s="11" customFormat="1">
      <c r="A24" s="9" t="str">
        <f>'1'!A16</f>
        <v>PROCESOS DE MANUFACTURA</v>
      </c>
      <c r="B24" s="9" t="s">
        <v>47</v>
      </c>
      <c r="C24" s="9" t="str">
        <f>'1'!C16</f>
        <v>302-B</v>
      </c>
      <c r="D24" s="9" t="str">
        <f>'1'!D16</f>
        <v>IEME</v>
      </c>
      <c r="E24" s="9">
        <f>E16</f>
        <v>30</v>
      </c>
      <c r="F24" s="9">
        <v>30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73</v>
      </c>
      <c r="N24" s="15">
        <v>0.17</v>
      </c>
    </row>
    <row r="25" spans="1:14" s="11" customFormat="1">
      <c r="A25" s="9" t="str">
        <f>'1'!A17</f>
        <v>PROCESOS DE FABRICACIÓN</v>
      </c>
      <c r="B25" s="9" t="s">
        <v>47</v>
      </c>
      <c r="C25" s="9" t="str">
        <f>'1'!C17</f>
        <v>311-A</v>
      </c>
      <c r="D25" s="9" t="str">
        <f>'1'!D17</f>
        <v>MECA</v>
      </c>
      <c r="E25" s="9">
        <f>E17</f>
        <v>19</v>
      </c>
      <c r="F25" s="9">
        <v>19</v>
      </c>
      <c r="G25" s="9"/>
      <c r="H25" s="10"/>
      <c r="I25" s="9">
        <v>0</v>
      </c>
      <c r="J25" s="10"/>
      <c r="K25" s="9">
        <v>0</v>
      </c>
      <c r="L25" s="10">
        <v>0</v>
      </c>
      <c r="M25" s="9">
        <v>82</v>
      </c>
      <c r="N25" s="15">
        <v>0.74</v>
      </c>
    </row>
    <row r="26" spans="1:14" s="11" customFormat="1">
      <c r="A26" s="9" t="str">
        <f>'1'!A18</f>
        <v>PROCESOS DE FABRICACIÓN</v>
      </c>
      <c r="B26" s="9" t="s">
        <v>47</v>
      </c>
      <c r="C26" s="9" t="str">
        <f>'1'!C18</f>
        <v>311-B</v>
      </c>
      <c r="D26" s="9" t="str">
        <f>'1'!D18</f>
        <v>MECA</v>
      </c>
      <c r="E26" s="9">
        <f>E18</f>
        <v>21</v>
      </c>
      <c r="F26" s="9">
        <v>21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82</v>
      </c>
      <c r="N26" s="15">
        <v>0.76</v>
      </c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327</v>
      </c>
      <c r="F28" s="17">
        <f>SUM(F14:F27)</f>
        <v>327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82</v>
      </c>
      <c r="N28" s="19">
        <f>AVERAGE(N14:N27)</f>
        <v>0.5476923076923077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8" zoomScale="150" zoomScaleNormal="150" zoomScaleSheetLayoutView="100" zoomScalePageLayoutView="150" workbookViewId="0">
      <selection activeCell="M15" sqref="M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>
      <c r="A14" s="9" t="str">
        <f>'1'!A14</f>
        <v>DESARROLLO SUSTENTABLE</v>
      </c>
      <c r="B14" s="9" t="s">
        <v>46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86</v>
      </c>
      <c r="N14" s="15">
        <v>0.53</v>
      </c>
    </row>
    <row r="15" spans="1:14" s="11" customFormat="1">
      <c r="A15" s="9" t="str">
        <f>'1'!A15</f>
        <v>PROCESOS DE MANUFACTURA</v>
      </c>
      <c r="B15" s="9" t="s">
        <v>48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>
      <c r="A16" s="9" t="str">
        <f>'1'!A16</f>
        <v>PROCESOS DE MANUFACTURA</v>
      </c>
      <c r="B16" s="9" t="s">
        <v>48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0.17</v>
      </c>
    </row>
    <row r="17" spans="1:14" s="11" customFormat="1">
      <c r="A17" s="9" t="str">
        <f>'1'!A17</f>
        <v>PROCESOS DE FABRICACIÓN</v>
      </c>
      <c r="B17" s="9" t="s">
        <v>48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0.47</v>
      </c>
    </row>
    <row r="18" spans="1:14" s="11" customFormat="1">
      <c r="A18" s="9" t="str">
        <f>'1'!A18</f>
        <v>PROCESOS DE FABRICACIÓN</v>
      </c>
      <c r="B18" s="9" t="s">
        <v>48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0.38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133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80.2</v>
      </c>
      <c r="N28" s="19">
        <f>AVERAGE(N14:N27)</f>
        <v>0.42199999999999999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8" zoomScale="125" zoomScaleNormal="125" zoomScaleSheetLayoutView="100" zoomScalePageLayoutView="125" workbookViewId="0">
      <selection activeCell="L27" sqref="L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>
      <c r="A14" s="9" t="str">
        <f>'1'!A14</f>
        <v>DESARROLLO SUSTENTABLE</v>
      </c>
      <c r="B14" s="9" t="s">
        <v>47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30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75</v>
      </c>
      <c r="N14" s="15">
        <v>0.69</v>
      </c>
    </row>
    <row r="15" spans="1:14" s="11" customFormat="1">
      <c r="A15" s="9" t="str">
        <f>'1'!A14</f>
        <v>DESARROLLO SUSTENTABLE</v>
      </c>
      <c r="B15" s="9" t="s">
        <v>48</v>
      </c>
      <c r="C15" s="9" t="str">
        <f>'1'!C14</f>
        <v>102-B</v>
      </c>
      <c r="D15" s="9" t="str">
        <f>'1'!D14</f>
        <v>IEME</v>
      </c>
      <c r="E15" s="9">
        <f>'1'!E14</f>
        <v>36</v>
      </c>
      <c r="F15" s="9">
        <v>30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75</v>
      </c>
      <c r="N15" s="15">
        <v>0.69</v>
      </c>
    </row>
    <row r="16" spans="1:14" s="11" customFormat="1">
      <c r="A16" s="9" t="str">
        <f>'1'!A14</f>
        <v>DESARROLLO SUSTENTABLE</v>
      </c>
      <c r="B16" s="9" t="s">
        <v>49</v>
      </c>
      <c r="C16" s="9" t="str">
        <f>'1'!C14</f>
        <v>102-B</v>
      </c>
      <c r="D16" s="9" t="str">
        <f>'1'!D14</f>
        <v>IEME</v>
      </c>
      <c r="E16" s="9">
        <f>'1'!E14</f>
        <v>36</v>
      </c>
      <c r="F16" s="9">
        <v>30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75</v>
      </c>
      <c r="N16" s="15">
        <v>0.69</v>
      </c>
    </row>
    <row r="17" spans="1:14" s="11" customFormat="1">
      <c r="A17" s="9" t="str">
        <f>'1'!A15</f>
        <v>PROCESOS DE MANUFACTURA</v>
      </c>
      <c r="B17" s="9" t="s">
        <v>49</v>
      </c>
      <c r="C17" s="9" t="str">
        <f>'1'!C15</f>
        <v>302-A</v>
      </c>
      <c r="D17" s="9" t="str">
        <f>'1'!D15</f>
        <v>IEME</v>
      </c>
      <c r="E17" s="9">
        <f>'1'!E15</f>
        <v>27</v>
      </c>
      <c r="F17" s="9">
        <v>24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74</v>
      </c>
      <c r="N17" s="15">
        <v>0.74</v>
      </c>
    </row>
    <row r="18" spans="1:14" s="11" customFormat="1">
      <c r="A18" s="9" t="str">
        <f>'1'!A15</f>
        <v>PROCESOS DE MANUFACTURA</v>
      </c>
      <c r="B18" s="9" t="s">
        <v>50</v>
      </c>
      <c r="C18" s="9" t="str">
        <f>'1'!C15</f>
        <v>302-A</v>
      </c>
      <c r="D18" s="9" t="str">
        <f>'1'!D15</f>
        <v>IEME</v>
      </c>
      <c r="E18" s="9">
        <f>'1'!E15</f>
        <v>27</v>
      </c>
      <c r="F18" s="9">
        <v>23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66</v>
      </c>
      <c r="N18" s="15">
        <v>0.85</v>
      </c>
    </row>
    <row r="19" spans="1:14" s="11" customFormat="1">
      <c r="A19" s="9" t="str">
        <f>'1'!A16</f>
        <v>PROCESOS DE MANUFACTURA</v>
      </c>
      <c r="B19" s="9" t="s">
        <v>49</v>
      </c>
      <c r="C19" s="9" t="str">
        <f>'1'!C16</f>
        <v>302-B</v>
      </c>
      <c r="D19" s="9" t="str">
        <f>'1'!D16</f>
        <v>IEME</v>
      </c>
      <c r="E19" s="9">
        <f>'1'!E16</f>
        <v>30</v>
      </c>
      <c r="F19" s="9">
        <v>20</v>
      </c>
      <c r="G19" s="9"/>
      <c r="H19" s="10"/>
      <c r="I19" s="9">
        <v>10</v>
      </c>
      <c r="J19" s="10"/>
      <c r="K19" s="9">
        <v>0</v>
      </c>
      <c r="L19" s="10">
        <v>0</v>
      </c>
      <c r="M19" s="9">
        <v>54</v>
      </c>
      <c r="N19" s="15">
        <v>0.67</v>
      </c>
    </row>
    <row r="20" spans="1:14" s="11" customFormat="1">
      <c r="A20" s="9" t="str">
        <f>'1'!A16</f>
        <v>PROCESOS DE MANUFACTURA</v>
      </c>
      <c r="B20" s="9" t="s">
        <v>50</v>
      </c>
      <c r="C20" s="9" t="str">
        <f>'1'!C16</f>
        <v>302-B</v>
      </c>
      <c r="D20" s="9" t="str">
        <f>'1'!D16</f>
        <v>IEME</v>
      </c>
      <c r="E20" s="9">
        <f>'1'!E16</f>
        <v>30</v>
      </c>
      <c r="F20" s="9">
        <v>20</v>
      </c>
      <c r="G20" s="9"/>
      <c r="H20" s="10"/>
      <c r="I20" s="9">
        <v>10</v>
      </c>
      <c r="J20" s="10"/>
      <c r="K20" s="9">
        <v>0</v>
      </c>
      <c r="L20" s="10">
        <v>0</v>
      </c>
      <c r="M20" s="9">
        <v>51</v>
      </c>
      <c r="N20" s="15">
        <v>0.67</v>
      </c>
    </row>
    <row r="21" spans="1:14" s="11" customFormat="1">
      <c r="A21" s="9" t="str">
        <f>'1'!A17</f>
        <v>PROCESOS DE FABRICACIÓN</v>
      </c>
      <c r="B21" s="9" t="s">
        <v>49</v>
      </c>
      <c r="C21" s="9" t="str">
        <f>'1'!C17</f>
        <v>311-A</v>
      </c>
      <c r="D21" s="9" t="str">
        <f>'1'!D17</f>
        <v>MECA</v>
      </c>
      <c r="E21" s="9">
        <f>'1'!E17</f>
        <v>19</v>
      </c>
      <c r="F21" s="9">
        <v>18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76</v>
      </c>
      <c r="N21" s="15">
        <v>0.53</v>
      </c>
    </row>
    <row r="22" spans="1:14" s="11" customFormat="1">
      <c r="A22" s="9" t="str">
        <f>'1'!A17</f>
        <v>PROCESOS DE FABRICACIÓN</v>
      </c>
      <c r="B22" s="9" t="s">
        <v>50</v>
      </c>
      <c r="C22" s="9" t="str">
        <f>'1'!C17</f>
        <v>311-A</v>
      </c>
      <c r="D22" s="9" t="str">
        <f>'1'!D17</f>
        <v>MECA</v>
      </c>
      <c r="E22" s="9">
        <f>'1'!E17</f>
        <v>19</v>
      </c>
      <c r="F22" s="9">
        <v>18</v>
      </c>
      <c r="G22" s="9"/>
      <c r="H22" s="10"/>
      <c r="I22" s="9">
        <v>1</v>
      </c>
      <c r="J22" s="10"/>
      <c r="K22" s="9">
        <v>0</v>
      </c>
      <c r="L22" s="10">
        <v>0</v>
      </c>
      <c r="M22" s="9">
        <v>77</v>
      </c>
      <c r="N22" s="15">
        <v>0.53</v>
      </c>
    </row>
    <row r="23" spans="1:14" s="11" customFormat="1">
      <c r="A23" s="9" t="str">
        <f>'1'!A17</f>
        <v>PROCESOS DE FABRICACIÓN</v>
      </c>
      <c r="B23" s="9" t="s">
        <v>51</v>
      </c>
      <c r="C23" s="9" t="str">
        <f>'1'!C17</f>
        <v>311-A</v>
      </c>
      <c r="D23" s="9" t="str">
        <f>'1'!D17</f>
        <v>MECA</v>
      </c>
      <c r="E23" s="9">
        <f>'1'!E17</f>
        <v>19</v>
      </c>
      <c r="F23" s="9">
        <v>19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89</v>
      </c>
      <c r="N23" s="15">
        <v>0.74</v>
      </c>
    </row>
    <row r="24" spans="1:14" s="11" customFormat="1">
      <c r="A24" s="9" t="str">
        <f>'1'!A18</f>
        <v>PROCESOS DE FABRICACIÓN</v>
      </c>
      <c r="B24" s="9" t="s">
        <v>49</v>
      </c>
      <c r="C24" s="9" t="str">
        <f>'1'!C18</f>
        <v>311-B</v>
      </c>
      <c r="D24" s="9" t="str">
        <f>'1'!D18</f>
        <v>MECA</v>
      </c>
      <c r="E24" s="9">
        <f>'1'!E18</f>
        <v>21</v>
      </c>
      <c r="F24" s="9">
        <v>19</v>
      </c>
      <c r="G24" s="9"/>
      <c r="H24" s="10"/>
      <c r="I24" s="9">
        <v>2</v>
      </c>
      <c r="J24" s="10"/>
      <c r="K24" s="9">
        <v>0</v>
      </c>
      <c r="L24" s="10">
        <v>0</v>
      </c>
      <c r="M24" s="9">
        <v>66</v>
      </c>
      <c r="N24" s="15">
        <v>0.9</v>
      </c>
    </row>
    <row r="25" spans="1:14" s="11" customFormat="1">
      <c r="A25" s="9" t="str">
        <f>'1'!A18</f>
        <v>PROCESOS DE FABRICACIÓN</v>
      </c>
      <c r="B25" s="9" t="s">
        <v>50</v>
      </c>
      <c r="C25" s="9" t="str">
        <f>'1'!C18</f>
        <v>311-B</v>
      </c>
      <c r="D25" s="9" t="str">
        <f>'1'!D18</f>
        <v>MECA</v>
      </c>
      <c r="E25" s="9">
        <f>'1'!E18</f>
        <v>21</v>
      </c>
      <c r="F25" s="9">
        <v>19</v>
      </c>
      <c r="G25" s="9"/>
      <c r="H25" s="10"/>
      <c r="I25" s="9">
        <v>2</v>
      </c>
      <c r="J25" s="10"/>
      <c r="K25" s="9">
        <v>0</v>
      </c>
      <c r="L25" s="10">
        <v>0</v>
      </c>
      <c r="M25" s="9">
        <v>66</v>
      </c>
      <c r="N25" s="15">
        <v>0.9</v>
      </c>
    </row>
    <row r="26" spans="1:14" s="11" customFormat="1">
      <c r="A26" s="9" t="str">
        <f>'1'!A18</f>
        <v>PROCESOS DE FABRICACIÓN</v>
      </c>
      <c r="B26" s="9" t="s">
        <v>51</v>
      </c>
      <c r="C26" s="9" t="str">
        <f>'1'!C18</f>
        <v>311-B</v>
      </c>
      <c r="D26" s="9" t="str">
        <f>'1'!D18</f>
        <v>MECA</v>
      </c>
      <c r="E26" s="9">
        <f>'1'!E18</f>
        <v>21</v>
      </c>
      <c r="F26" s="9">
        <v>19</v>
      </c>
      <c r="G26" s="9"/>
      <c r="H26" s="10"/>
      <c r="I26" s="9">
        <v>2</v>
      </c>
      <c r="J26" s="10"/>
      <c r="K26" s="9">
        <v>0</v>
      </c>
      <c r="L26" s="10">
        <v>0</v>
      </c>
      <c r="M26" s="9">
        <v>74</v>
      </c>
      <c r="N26" s="15">
        <v>0.9</v>
      </c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342</v>
      </c>
      <c r="F28" s="17">
        <f>SUM(F14:F27)</f>
        <v>289</v>
      </c>
      <c r="G28" s="17">
        <f>SUM(G14:G27)</f>
        <v>0</v>
      </c>
      <c r="H28" s="18">
        <f>SUM(F28:G28)/E28</f>
        <v>0.84502923976608191</v>
      </c>
      <c r="I28" s="17">
        <f t="shared" ref="I28" si="0">(E28-SUM(F28:G28))-K28</f>
        <v>53</v>
      </c>
      <c r="J28" s="18">
        <f t="shared" ref="J28" si="1">I28/E28</f>
        <v>0.15497076023391812</v>
      </c>
      <c r="K28" s="17">
        <f>SUM(K14:K27)</f>
        <v>0</v>
      </c>
      <c r="L28" s="18">
        <f t="shared" ref="L28" si="2">K28/E28</f>
        <v>0</v>
      </c>
      <c r="M28" s="17">
        <f>AVERAGE(M14:M27)</f>
        <v>70.615384615384613</v>
      </c>
      <c r="N28" s="19">
        <f>AVERAGE(N14:N27)</f>
        <v>0.73076923076923095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zoomScale="125" zoomScaleNormal="125" zoomScaleSheetLayoutView="100" zoomScalePageLayoutView="125" workbookViewId="0">
      <selection activeCell="B10" sqref="B10:L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 t="s">
        <v>53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5" customHeight="1">
      <c r="A14" s="9" t="str">
        <f>'1'!A14</f>
        <v>DESARROLLO SUSTENTABLE</v>
      </c>
      <c r="B14" s="9" t="s">
        <v>52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30</v>
      </c>
      <c r="G14" s="9">
        <v>6</v>
      </c>
      <c r="H14" s="10">
        <v>0.81</v>
      </c>
      <c r="I14" s="9">
        <v>6</v>
      </c>
      <c r="J14" s="10">
        <v>0.18</v>
      </c>
      <c r="K14" s="9">
        <v>0</v>
      </c>
      <c r="L14" s="10">
        <v>0</v>
      </c>
      <c r="M14" s="9">
        <v>79</v>
      </c>
      <c r="N14" s="15">
        <v>0.69</v>
      </c>
    </row>
    <row r="15" spans="1:14" s="11" customFormat="1" ht="26.5" customHeight="1">
      <c r="A15" s="9" t="str">
        <f>'1'!A15</f>
        <v>PROCESOS DE MANUFACTURA</v>
      </c>
      <c r="B15" s="9" t="s">
        <v>52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3</v>
      </c>
      <c r="G15" s="9">
        <v>4</v>
      </c>
      <c r="H15" s="10">
        <v>0.85</v>
      </c>
      <c r="I15" s="9">
        <v>4</v>
      </c>
      <c r="J15" s="10">
        <v>0.15</v>
      </c>
      <c r="K15" s="9">
        <v>0</v>
      </c>
      <c r="L15" s="10">
        <v>0</v>
      </c>
      <c r="M15" s="9">
        <v>78</v>
      </c>
      <c r="N15" s="15">
        <v>0.63</v>
      </c>
    </row>
    <row r="16" spans="1:14" s="11" customFormat="1" ht="26.5" customHeight="1">
      <c r="A16" s="9" t="str">
        <f>'1'!A16</f>
        <v>PROCESOS DE MANUFACTURA</v>
      </c>
      <c r="B16" s="9" t="s">
        <v>52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20</v>
      </c>
      <c r="G16" s="9">
        <v>10</v>
      </c>
      <c r="H16" s="10">
        <v>0.67</v>
      </c>
      <c r="I16" s="9">
        <v>10</v>
      </c>
      <c r="J16" s="10">
        <v>0.33</v>
      </c>
      <c r="K16" s="9">
        <v>0</v>
      </c>
      <c r="L16" s="10">
        <v>0</v>
      </c>
      <c r="M16" s="9">
        <v>70</v>
      </c>
      <c r="N16" s="15">
        <v>0.67</v>
      </c>
    </row>
    <row r="17" spans="1:14" s="11" customFormat="1" ht="26.5" customHeight="1">
      <c r="A17" s="9" t="str">
        <f>'1'!A17</f>
        <v>PROCESOS DE FABRICACIÓN</v>
      </c>
      <c r="B17" s="9" t="s">
        <v>52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18</v>
      </c>
      <c r="G17" s="9">
        <v>1</v>
      </c>
      <c r="H17" s="10">
        <v>0.95</v>
      </c>
      <c r="I17" s="9">
        <v>1</v>
      </c>
      <c r="J17" s="10">
        <v>0.05</v>
      </c>
      <c r="K17" s="9">
        <v>0</v>
      </c>
      <c r="L17" s="10">
        <v>0</v>
      </c>
      <c r="M17" s="9">
        <v>83</v>
      </c>
      <c r="N17" s="15">
        <v>0.74</v>
      </c>
    </row>
    <row r="18" spans="1:14" s="11" customFormat="1" ht="26.5" customHeight="1">
      <c r="A18" s="9" t="str">
        <f>'1'!A18</f>
        <v>PROCESOS DE FABRICACIÓN</v>
      </c>
      <c r="B18" s="9" t="s">
        <v>52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19</v>
      </c>
      <c r="G18" s="9">
        <v>2</v>
      </c>
      <c r="H18" s="10">
        <v>0.9</v>
      </c>
      <c r="I18" s="9">
        <v>2</v>
      </c>
      <c r="J18" s="10">
        <v>0.1</v>
      </c>
      <c r="K18" s="9">
        <v>0</v>
      </c>
      <c r="L18" s="10">
        <v>0</v>
      </c>
      <c r="M18" s="9">
        <v>76</v>
      </c>
      <c r="N18" s="15">
        <v>0.9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90</v>
      </c>
      <c r="G28" s="17">
        <f>SUM(G14:G27)</f>
        <v>23</v>
      </c>
      <c r="H28" s="18">
        <f>SUM(F28:G28)/E28</f>
        <v>0.84962406015037595</v>
      </c>
      <c r="I28" s="17">
        <f t="shared" ref="I28" si="0">(E28-SUM(F28:G28))-K28</f>
        <v>20</v>
      </c>
      <c r="J28" s="18">
        <f t="shared" ref="J28" si="1">I28/E28</f>
        <v>0.15037593984962405</v>
      </c>
      <c r="K28" s="17">
        <f>SUM(K14:K27)</f>
        <v>0</v>
      </c>
      <c r="L28" s="18">
        <f t="shared" ref="L28" si="2">K28/E28</f>
        <v>0</v>
      </c>
      <c r="M28" s="17">
        <f>AVERAGE(M14:M27)</f>
        <v>77.2</v>
      </c>
      <c r="N28" s="19">
        <f>AVERAGE(N14:N27)</f>
        <v>0.72599999999999987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2024-12-10T22:39:19Z</dcterms:modified>
</cp:coreProperties>
</file>