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1300" yWindow="720" windowWidth="25600" windowHeight="1606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4" l="1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P56" i="6"/>
  <c r="O56" i="6"/>
  <c r="N56" i="6"/>
  <c r="M56" i="6"/>
  <c r="L56" i="6"/>
  <c r="K56" i="6"/>
  <c r="J56" i="6"/>
  <c r="Q29" i="6"/>
  <c r="Q28" i="6"/>
  <c r="Q27" i="6"/>
  <c r="Q27" i="5"/>
  <c r="Q26" i="5"/>
  <c r="Q25" i="5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Q24" i="5"/>
  <c r="Q23" i="5"/>
  <c r="Q22" i="5"/>
  <c r="P58" i="6"/>
  <c r="N58" i="6"/>
  <c r="L58" i="6"/>
  <c r="K58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8" i="5"/>
  <c r="O58" i="5"/>
  <c r="N58" i="5"/>
  <c r="M58" i="5"/>
  <c r="L58" i="5"/>
  <c r="K58" i="5"/>
  <c r="J58" i="5"/>
  <c r="P54" i="5"/>
  <c r="P57" i="5"/>
  <c r="O54" i="5"/>
  <c r="O57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8" i="4"/>
  <c r="O58" i="4"/>
  <c r="N58" i="4"/>
  <c r="M58" i="4"/>
  <c r="L58" i="4"/>
  <c r="K58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56" i="4"/>
  <c r="P56" i="3"/>
  <c r="O56" i="3"/>
  <c r="N56" i="3"/>
  <c r="M56" i="3"/>
  <c r="L56" i="3"/>
  <c r="K56" i="3"/>
  <c r="J56" i="3"/>
  <c r="P58" i="3"/>
  <c r="O58" i="3"/>
  <c r="N58" i="3"/>
  <c r="M58" i="3"/>
  <c r="L58" i="3"/>
  <c r="K58" i="3"/>
  <c r="J58" i="3"/>
  <c r="P54" i="3"/>
  <c r="P57" i="3"/>
  <c r="O57" i="3"/>
  <c r="N54" i="3"/>
  <c r="N57" i="3"/>
  <c r="M54" i="3"/>
  <c r="M57" i="3"/>
  <c r="L54" i="3"/>
  <c r="L57" i="3"/>
  <c r="K54" i="3"/>
  <c r="K57" i="3"/>
  <c r="J54" i="3"/>
  <c r="J57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4" i="1"/>
  <c r="L54" i="1"/>
  <c r="M54" i="1"/>
  <c r="N54" i="1"/>
  <c r="O54" i="1"/>
  <c r="P54" i="1"/>
  <c r="J54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<sst xmlns="http://schemas.openxmlformats.org/spreadsheetml/2006/main" count="406" uniqueCount="298">
  <si>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</si>
  <si>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</si>
  <si>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</si>
  <si>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</si>
  <si>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</si>
  <si>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</si>
  <si>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</si>
  <si>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</si>
  <si>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</si>
  <si>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</si>
  <si>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</si>
  <si>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</si>
  <si>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</si>
  <si>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</si>
  <si>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</si>
  <si>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</si>
  <si>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</si>
  <si>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</si>
  <si>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</si>
  <si>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</si>
  <si>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</si>
  <si>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</si>
  <si>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</si>
  <si>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</si>
  <si>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JUAN CARLOS CÁRDENAS TUFIÑO</t>
  </si>
  <si>
    <t>PROCESOS DE FABRICACIÓN</t>
  </si>
  <si>
    <t>311-B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</si>
  <si>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</si>
  <si>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</si>
  <si>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</si>
  <si>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</si>
  <si>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</si>
  <si>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</si>
  <si>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</si>
  <si>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</si>
  <si>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</si>
  <si>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</si>
  <si>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</si>
  <si>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</si>
  <si>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</si>
  <si>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</si>
  <si>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GONZÁLEZ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</si>
  <si>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</si>
  <si>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</si>
  <si>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</si>
  <si>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</si>
  <si>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</si>
  <si>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</si>
  <si>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</si>
  <si>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</si>
  <si>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MÉNDEZ GALVÁN BENJAMÍN</t>
  </si>
  <si>
    <t>MIROS XOLIO JOSÉ MANUEL</t>
  </si>
  <si>
    <t>PALACIOS BERNAL KEVIN EMIR</t>
  </si>
  <si>
    <t>PEREZ HUERVO EVELYN</t>
  </si>
  <si>
    <t>RASCON HERNANDEZ ADAN DE JESUS</t>
  </si>
  <si>
    <t>RODRÍGUEZ MORALES SHADI</t>
  </si>
  <si>
    <t>ROSAS APARICIO ANGEL ALEXANDER</t>
  </si>
  <si>
    <t>SANTOS ORTIZ ALDO BENJAMIN</t>
  </si>
  <si>
    <t>SOSME RAMOS CARLOS ANTONIO</t>
  </si>
  <si>
    <t>TOM PAREDES FABIO JESUS</t>
  </si>
  <si>
    <t>TOME AMBROS MARÍA CONCEPCIÓN</t>
  </si>
  <si>
    <t>TORIJAS BAXIN LUIS FERNANDO</t>
  </si>
  <si>
    <t>VILLEGAS CABAÑAS CHRISTOPHER</t>
  </si>
  <si>
    <t xml:space="preserve">241U0141 </t>
  </si>
  <si>
    <t xml:space="preserve">241U0075 </t>
  </si>
  <si>
    <t xml:space="preserve">241U0076 </t>
  </si>
  <si>
    <t xml:space="preserve">241U0077 </t>
  </si>
  <si>
    <t xml:space="preserve">241U0079 </t>
  </si>
  <si>
    <t xml:space="preserve">241U0080 </t>
  </si>
  <si>
    <t>231U0093</t>
  </si>
  <si>
    <t xml:space="preserve">241U0083 </t>
  </si>
  <si>
    <t xml:space="preserve">241U0084 </t>
  </si>
  <si>
    <t xml:space="preserve">241U0086 </t>
  </si>
  <si>
    <t xml:space="preserve">241U0087 </t>
  </si>
  <si>
    <t xml:space="preserve">241U0090 </t>
  </si>
  <si>
    <t xml:space="preserve">241U0091 </t>
  </si>
  <si>
    <t xml:space="preserve">241U0093 </t>
  </si>
  <si>
    <t>241U0096</t>
  </si>
  <si>
    <t xml:space="preserve">241U0094 </t>
  </si>
  <si>
    <t xml:space="preserve">241U0095 </t>
  </si>
  <si>
    <t xml:space="preserve">241U0097 </t>
  </si>
  <si>
    <t xml:space="preserve">241U0099 </t>
  </si>
  <si>
    <t>241U0564</t>
  </si>
  <si>
    <t xml:space="preserve">241U0103 </t>
  </si>
  <si>
    <t>241U0104</t>
  </si>
  <si>
    <t xml:space="preserve">241U0107 </t>
  </si>
  <si>
    <t xml:space="preserve">241U0114 </t>
  </si>
  <si>
    <t xml:space="preserve">241U0112 </t>
  </si>
  <si>
    <t xml:space="preserve">241U0117 </t>
  </si>
  <si>
    <t xml:space="preserve">241U0632 </t>
  </si>
  <si>
    <t xml:space="preserve">241U0119 </t>
  </si>
  <si>
    <t xml:space="preserve">241U0121 </t>
  </si>
  <si>
    <t xml:space="preserve">241U0123 </t>
  </si>
  <si>
    <t xml:space="preserve">241U0126 </t>
  </si>
  <si>
    <t xml:space="preserve">241U0129 </t>
  </si>
  <si>
    <t xml:space="preserve">241U0132 </t>
  </si>
  <si>
    <t xml:space="preserve">241U0133 </t>
  </si>
  <si>
    <t xml:space="preserve">241U0134 </t>
  </si>
  <si>
    <t xml:space="preserve">241U0140 </t>
  </si>
  <si>
    <t>ABRAJAN CORTES ANGELES</t>
  </si>
  <si>
    <t>BARRETO GARCIA EVAN ZAHID</t>
  </si>
  <si>
    <t>CACERES JIMENEZ MANUEL</t>
  </si>
  <si>
    <t>CANCINO CHÍGUIL CARLOS ANTONIO</t>
  </si>
  <si>
    <t>CARRION TENORIO ROBERTO</t>
  </si>
  <si>
    <t>CHACHA CHAGALA GAEL</t>
  </si>
  <si>
    <t>CONTRERAS MARTINEZ CARLA VIVIANA</t>
  </si>
  <si>
    <t>CRUZ CHIMA HECTOR EMMANUEL</t>
  </si>
  <si>
    <t>CRUZ SALAZAR ANGEL ZAID</t>
  </si>
  <si>
    <t>ESPINOSA PALACIO ALBERTO</t>
  </si>
  <si>
    <t>GARCIA MUNGUIA OSCAR ALEJANDRO</t>
  </si>
  <si>
    <t>HERNANDEZ CARDOZA XOCHITL</t>
  </si>
  <si>
    <t>HERNANDEZ LAZARO CARLOS JAVIER</t>
  </si>
  <si>
    <t>LINARES MARTINEZ NOEL GIOVANI</t>
  </si>
  <si>
    <t>MALAGA TEMICH JULIO ANTONIO</t>
  </si>
  <si>
    <t>MARTINEZ SANTOS BRYAN DE JESUS</t>
  </si>
  <si>
    <t>MENDOZA SINTA JOSE ANGEL</t>
  </si>
  <si>
    <t>MUÑOZ GOMEZ RONALDO</t>
  </si>
  <si>
    <t>OLIVERAS CHAGALA JUAN PABLO</t>
  </si>
  <si>
    <t>ORTEGA ESCALERA IVAN DE JESUS</t>
  </si>
  <si>
    <t>ORTIZ LUCIO ALEIDA MARIA</t>
  </si>
  <si>
    <t>POLITO ESCRIBANO JAVIER JOSIMAR</t>
  </si>
  <si>
    <t>QUINO VICTORIO LUIS ANGEL</t>
  </si>
  <si>
    <t>SANTOS TEODORO ANA ALI</t>
  </si>
  <si>
    <t>TOM PAREDES SALVADOR</t>
  </si>
  <si>
    <t>TOTO MOTO JAIME</t>
  </si>
  <si>
    <t xml:space="preserve">231U0086 </t>
  </si>
  <si>
    <t xml:space="preserve">231U0088 </t>
  </si>
  <si>
    <t xml:space="preserve">231U0089 </t>
  </si>
  <si>
    <t xml:space="preserve">231U0091 </t>
  </si>
  <si>
    <t xml:space="preserve">231U0095 </t>
  </si>
  <si>
    <t xml:space="preserve">231U0097 </t>
  </si>
  <si>
    <t xml:space="preserve">231U0099 </t>
  </si>
  <si>
    <t xml:space="preserve">231U0100 </t>
  </si>
  <si>
    <t xml:space="preserve">231U0102 </t>
  </si>
  <si>
    <t xml:space="preserve">231U0106 </t>
  </si>
  <si>
    <t xml:space="preserve">231U0107 </t>
  </si>
  <si>
    <t xml:space="preserve">231U0112 </t>
  </si>
  <si>
    <t xml:space="preserve">231U0110 </t>
  </si>
  <si>
    <t xml:space="preserve">231U0582 </t>
  </si>
  <si>
    <t xml:space="preserve">231U0114 </t>
  </si>
  <si>
    <t xml:space="preserve">231U0116 </t>
  </si>
  <si>
    <t xml:space="preserve">231U0118 </t>
  </si>
  <si>
    <t xml:space="preserve">231U0171 </t>
  </si>
  <si>
    <t xml:space="preserve">231U0119 </t>
  </si>
  <si>
    <t xml:space="preserve">231U0605 </t>
  </si>
  <si>
    <t xml:space="preserve">231U0606 </t>
  </si>
  <si>
    <t xml:space="preserve">231U0122 </t>
  </si>
  <si>
    <t xml:space="preserve">231U0124 </t>
  </si>
  <si>
    <t xml:space="preserve">231U0640 </t>
  </si>
  <si>
    <t xml:space="preserve">231U0129 </t>
  </si>
  <si>
    <t xml:space="preserve">231U0131 </t>
  </si>
  <si>
    <t>AQUINO TOGA EDGAR</t>
  </si>
  <si>
    <t>BENITEZ CASTRO MIGUEL ANGEL</t>
  </si>
  <si>
    <t>CAMPOS MARTÍNEZ CARLOS ALEXI</t>
  </si>
  <si>
    <t>CANELA JIMENEZ ERIK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</si>
  <si>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</si>
  <si>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</si>
  <si>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</si>
  <si>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</si>
  <si>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</si>
  <si>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</si>
  <si>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</si>
  <si>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</si>
  <si>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</si>
  <si>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</si>
  <si>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JESÚS</t>
  </si>
  <si>
    <t>MARCIAL CATEMAXCA FROILAN</t>
  </si>
  <si>
    <t>MARTINEZ MARTINEZ JASIEL JESUS</t>
  </si>
  <si>
    <t>OBIL BUSTAMANTE LUIS ANGEL</t>
  </si>
  <si>
    <t>ORTEGA ANTELY FREDDY DAMIAN</t>
  </si>
  <si>
    <t>ORTEGA CABRERA ALEXIS DE JESUS</t>
  </si>
  <si>
    <t>PEREZ TRUJILLO JESUS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</si>
  <si>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</si>
  <si>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</si>
  <si>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</si>
  <si>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</si>
  <si>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</si>
  <si>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</si>
  <si>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</si>
  <si>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</si>
  <si>
    <t>XOLO ARRES BRANDON EMMANUEL</t>
  </si>
  <si>
    <t>221U0138</t>
  </si>
  <si>
    <t xml:space="preserve">221U0143 </t>
  </si>
  <si>
    <t xml:space="preserve">231U0090 </t>
  </si>
  <si>
    <t xml:space="preserve">231U0092 </t>
  </si>
  <si>
    <t xml:space="preserve">231U0096 </t>
  </si>
  <si>
    <t xml:space="preserve">231U0098 </t>
  </si>
  <si>
    <t xml:space="preserve">231U0586 </t>
  </si>
  <si>
    <t>231U0101</t>
  </si>
  <si>
    <t>231U0103</t>
  </si>
  <si>
    <t>231U0105</t>
  </si>
  <si>
    <t xml:space="preserve">231U0108 </t>
  </si>
  <si>
    <t xml:space="preserve">231U0035 </t>
  </si>
  <si>
    <t xml:space="preserve">231U0111 </t>
  </si>
  <si>
    <t xml:space="preserve">231U0113 </t>
  </si>
  <si>
    <t xml:space="preserve">231U0656 </t>
  </si>
  <si>
    <t>231U0344</t>
  </si>
  <si>
    <t xml:space="preserve">231U0115 </t>
  </si>
  <si>
    <t xml:space="preserve">231U0053 </t>
  </si>
  <si>
    <t xml:space="preserve">231U0120 </t>
  </si>
  <si>
    <t xml:space="preserve">221U0166 </t>
  </si>
  <si>
    <t xml:space="preserve">221U0169 </t>
  </si>
  <si>
    <t>231U0123</t>
  </si>
  <si>
    <t xml:space="preserve">231U0356 </t>
  </si>
  <si>
    <t xml:space="preserve">231U0128 </t>
  </si>
  <si>
    <t xml:space="preserve">231U0130 </t>
  </si>
  <si>
    <t xml:space="preserve">231U0132 </t>
  </si>
  <si>
    <t xml:space="preserve">231U0663 </t>
  </si>
  <si>
    <t xml:space="preserve">231U0134 </t>
  </si>
  <si>
    <t xml:space="preserve">231U0612 </t>
  </si>
  <si>
    <t xml:space="preserve">221U0180 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</si>
  <si>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</si>
  <si>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</si>
  <si>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</si>
  <si>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</si>
  <si>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</si>
  <si>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</si>
  <si>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</si>
  <si>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</si>
  <si>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</si>
  <si>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</si>
  <si>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</si>
  <si>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MARTINEZ VAZQUEZ JESUS ALBERTO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</si>
  <si>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</si>
  <si>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</si>
  <si>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</si>
  <si>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</si>
  <si>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</si>
  <si>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</si>
  <si>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</si>
  <si>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 xml:space="preserve">231U0359 </t>
  </si>
  <si>
    <t xml:space="preserve">231U0360 </t>
  </si>
  <si>
    <t xml:space="preserve">231U0361 </t>
  </si>
  <si>
    <t xml:space="preserve">231U0368 </t>
  </si>
  <si>
    <t xml:space="preserve">231U0369 </t>
  </si>
  <si>
    <t xml:space="preserve">231U0370 </t>
  </si>
  <si>
    <t xml:space="preserve">221U0081 </t>
  </si>
  <si>
    <t xml:space="preserve">231U0377 </t>
  </si>
  <si>
    <t xml:space="preserve">231U0379 </t>
  </si>
  <si>
    <t xml:space="preserve">231U0382 </t>
  </si>
  <si>
    <t xml:space="preserve">231U0383 </t>
  </si>
  <si>
    <t xml:space="preserve">231U0384 </t>
  </si>
  <si>
    <t xml:space="preserve">231U0388 </t>
  </si>
  <si>
    <t xml:space="preserve">231U0389 </t>
  </si>
  <si>
    <t xml:space="preserve">231U0391 </t>
  </si>
  <si>
    <t xml:space="preserve">231U0392 </t>
  </si>
  <si>
    <t xml:space="preserve">231U0393 </t>
  </si>
  <si>
    <t xml:space="preserve">231U0396 </t>
  </si>
  <si>
    <t xml:space="preserve">231U0401 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</si>
  <si>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</si>
  <si>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</si>
  <si>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</si>
  <si>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</si>
  <si>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</si>
  <si>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</si>
  <si>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</si>
  <si>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</si>
  <si>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</si>
  <si>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</si>
  <si>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</si>
  <si>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</si>
  <si>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 xml:space="preserve">LUNA RODRIGUEZ DILAN </t>
  </si>
  <si>
    <t>MALAGA QUINO ÁNGEL DE JESÚS</t>
  </si>
  <si>
    <t>MIGUELES LOPEZ BRIANA PAOLA</t>
  </si>
  <si>
    <t>POLITO GONZALEZ JOSHUA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</si>
  <si>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</si>
  <si>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</si>
  <si>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</si>
  <si>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</si>
  <si>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</si>
  <si>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231U0358 </t>
  </si>
  <si>
    <t xml:space="preserve">231U0366 </t>
  </si>
  <si>
    <t xml:space="preserve">231U0145 </t>
  </si>
  <si>
    <t xml:space="preserve">231U0367 </t>
  </si>
  <si>
    <t xml:space="preserve">231U0373 </t>
  </si>
  <si>
    <t xml:space="preserve">231U0374 </t>
  </si>
  <si>
    <t>231U0593</t>
  </si>
  <si>
    <t xml:space="preserve">231U0375 </t>
  </si>
  <si>
    <t xml:space="preserve">231U0109 </t>
  </si>
  <si>
    <t xml:space="preserve">231U0376 </t>
  </si>
  <si>
    <t xml:space="preserve">231U0378 </t>
  </si>
  <si>
    <t xml:space="preserve">231U0039 </t>
  </si>
  <si>
    <t xml:space="preserve">221U0544 </t>
  </si>
  <si>
    <t xml:space="preserve">231U0380 </t>
  </si>
  <si>
    <t xml:space="preserve">231U0386 </t>
  </si>
  <si>
    <t>241U0596</t>
  </si>
  <si>
    <t xml:space="preserve">231U0394 </t>
  </si>
  <si>
    <t xml:space="preserve">231U0397 </t>
  </si>
  <si>
    <t xml:space="preserve">231U0398 </t>
  </si>
  <si>
    <t xml:space="preserve">231U0399 </t>
  </si>
  <si>
    <t xml:space="preserve">231U0400 </t>
  </si>
  <si>
    <t>AGOSTO-DICIEMBRE 2024</t>
  </si>
  <si>
    <t>DESARROLLO SUSTENTABLE</t>
  </si>
  <si>
    <t>102-B</t>
  </si>
  <si>
    <t>PROCESOS DE MANUFACTURA</t>
  </si>
  <si>
    <t>302-A</t>
  </si>
  <si>
    <t>311-A</t>
  </si>
  <si>
    <t>302-B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</si>
</sst>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sz val="12"/>
      <color theme="1"/>
      <name val="Arial"/>
    </font>
    <font>
      <sz val="13"/>
      <name val="Arial"/>
    </font>
    <font>
      <sz val="12"/>
      <color rgb="FF000000"/>
      <name val="Arial"/>
    </font>
    <font>
      <sz val="13"/>
      <color rgb="FF3C4043"/>
      <name val="Arial"/>
    </font>
    <font>
      <sz val="13"/>
      <color theme="1"/>
      <name val="Arial"/>
    </font>
    <font>
      <sz val="12"/>
      <color rgb="FF000000"/>
      <name val="Calibri"/>
      <family val="2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4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2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3" fillId="0" borderId="0" xfId="0" applyFont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6" xfId="0" applyFont="1" applyFill="1" applyBorder="1" applyAlignment="1"/>
    <xf numFmtId="0" fontId="14" fillId="0" borderId="7" xfId="0" applyFont="1" applyFill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8" fillId="0" borderId="6" xfId="0" applyFont="1" applyFill="1" applyBorder="1" applyAlignment="1"/>
    <xf numFmtId="0" fontId="8" fillId="0" borderId="7" xfId="0" applyFont="1" applyFill="1" applyBorder="1" applyAlignment="1"/>
    <xf numFmtId="0" fontId="11" fillId="0" borderId="6" xfId="0" applyFont="1" applyFill="1" applyBorder="1" applyAlignment="1"/>
    <xf numFmtId="0" fontId="11" fillId="0" borderId="7" xfId="0" applyFont="1" applyFill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2" xfId="0" applyFont="1" applyFill="1" applyBorder="1"/>
    <xf numFmtId="0" fontId="16" fillId="0" borderId="6" xfId="0" applyFont="1" applyFill="1" applyBorder="1" applyAlignment="1"/>
    <xf numFmtId="0" fontId="17" fillId="0" borderId="2" xfId="0" applyFont="1" applyFill="1" applyBorder="1"/>
    <xf numFmtId="0" fontId="18" fillId="0" borderId="6" xfId="0" applyFont="1" applyFill="1" applyBorder="1" applyAlignment="1"/>
    <xf numFmtId="0" fontId="19" fillId="0" borderId="6" xfId="0" applyFont="1" applyFill="1" applyBorder="1" applyAlignment="1"/>
    <xf numFmtId="0" fontId="2" fillId="0" borderId="2" xfId="0" applyFont="1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Fill="1" applyBorder="1"/>
    <xf numFmtId="1" fontId="1" fillId="0" borderId="2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20" fillId="0" borderId="2" xfId="0" applyNumberFormat="1" applyFont="1" applyFill="1" applyBorder="1"/>
    <xf numFmtId="1" fontId="20" fillId="0" borderId="4" xfId="0" applyNumberFormat="1" applyFont="1" applyFill="1" applyBorder="1"/>
    <xf numFmtId="1" fontId="21" fillId="0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1" fontId="21" fillId="0" borderId="2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2" fillId="0" borderId="1" xfId="0" applyFont="1" applyBorder="1"/>
  </cellXfs>
  <cellStyles count="16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>
      <c r="C3" s="72" t="s">
        <v>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1"/>
      <c r="R3" s="1"/>
    </row>
    <row r="4" spans="2:18">
      <c r="C4" t="s">
        <v>0</v>
      </c>
      <c r="D4" s="78" t="s">
        <v>292</v>
      </c>
      <c r="E4" s="78"/>
      <c r="F4" s="78"/>
      <c r="G4" s="78"/>
      <c r="I4" t="s">
        <v>1</v>
      </c>
      <c r="J4" s="80" t="s">
        <v>293</v>
      </c>
      <c r="K4" s="80"/>
      <c r="M4" t="s">
        <v>2</v>
      </c>
      <c r="N4" s="79">
        <v>45637</v>
      </c>
      <c r="O4" s="79"/>
    </row>
    <row r="5" spans="2:18" ht="6.75" customHeight="1">
      <c r="D5" s="6"/>
      <c r="E5" s="6"/>
      <c r="F5" s="6"/>
      <c r="G5" s="6"/>
    </row>
    <row r="6" spans="2:18">
      <c r="C6" t="s">
        <v>3</v>
      </c>
      <c r="D6" s="80" t="s">
        <v>291</v>
      </c>
      <c r="E6" s="80"/>
      <c r="F6" s="80"/>
      <c r="G6" s="80"/>
      <c r="I6" s="70" t="s">
        <v>22</v>
      </c>
      <c r="J6" s="70"/>
      <c r="K6" s="71" t="s">
        <v>24</v>
      </c>
      <c r="L6" s="71"/>
      <c r="M6" s="71"/>
      <c r="N6" s="71"/>
      <c r="O6" s="71"/>
      <c r="P6" s="71"/>
    </row>
    <row r="7" spans="2:18" ht="11.25" customHeight="1"/>
    <row r="8" spans="2:18">
      <c r="B8" s="3" t="s">
        <v>4</v>
      </c>
      <c r="C8" s="3" t="s">
        <v>6</v>
      </c>
      <c r="D8" s="81" t="s">
        <v>5</v>
      </c>
      <c r="E8" s="81"/>
      <c r="F8" s="81"/>
      <c r="G8" s="81"/>
      <c r="H8" s="81"/>
      <c r="I8" s="8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5">
      <c r="B9" s="42">
        <v>1</v>
      </c>
      <c r="C9" s="52" t="s">
        <v>63</v>
      </c>
      <c r="D9" s="53" t="s">
        <v>27</v>
      </c>
      <c r="E9" s="53"/>
      <c r="F9" s="53"/>
      <c r="G9" s="53"/>
      <c r="H9" s="53"/>
      <c r="I9" s="53"/>
      <c r="J9" s="60">
        <v>100</v>
      </c>
      <c r="K9" s="62">
        <v>70</v>
      </c>
      <c r="L9" s="66">
        <v>0</v>
      </c>
      <c r="M9" s="66">
        <v>0</v>
      </c>
      <c r="N9" s="66">
        <v>0</v>
      </c>
      <c r="O9" s="5">
        <v>0</v>
      </c>
      <c r="P9" s="5">
        <v>0</v>
      </c>
      <c r="Q9" s="14">
        <f>SUM(J9:P9)/5</f>
        <v>34</v>
      </c>
    </row>
    <row r="10" spans="2:18" ht="15">
      <c r="B10" s="42">
        <f>B9+1</f>
        <v>2</v>
      </c>
      <c r="C10" s="52" t="s">
        <v>64</v>
      </c>
      <c r="D10" s="53" t="s">
        <v>28</v>
      </c>
      <c r="E10" s="53"/>
      <c r="F10" s="53"/>
      <c r="G10" s="53"/>
      <c r="H10" s="53"/>
      <c r="I10" s="53"/>
      <c r="J10" s="60">
        <v>72.5</v>
      </c>
      <c r="K10" s="62">
        <v>83</v>
      </c>
      <c r="L10" s="66">
        <v>70</v>
      </c>
      <c r="M10" s="66">
        <v>70</v>
      </c>
      <c r="N10" s="66">
        <v>70</v>
      </c>
      <c r="O10" s="5">
        <v>0</v>
      </c>
      <c r="P10" s="5">
        <v>0</v>
      </c>
      <c r="Q10" s="14">
        <f t="shared" ref="Q10:Q44" si="0">SUM(J10:P10)/5</f>
        <v>73.099999999999994</v>
      </c>
    </row>
    <row r="11" spans="2:18" ht="15">
      <c r="B11" s="42">
        <f t="shared" ref="B11:B53" si="1">B10+1</f>
        <v>3</v>
      </c>
      <c r="C11" s="52" t="s">
        <v>65</v>
      </c>
      <c r="D11" s="53" t="s">
        <v>29</v>
      </c>
      <c r="E11" s="53"/>
      <c r="F11" s="53"/>
      <c r="G11" s="53"/>
      <c r="H11" s="53"/>
      <c r="I11" s="53"/>
      <c r="J11" s="60">
        <v>95</v>
      </c>
      <c r="K11" s="62">
        <v>79</v>
      </c>
      <c r="L11" s="66">
        <v>100</v>
      </c>
      <c r="M11" s="66">
        <v>95</v>
      </c>
      <c r="N11" s="66">
        <v>95</v>
      </c>
      <c r="O11" s="5">
        <v>0</v>
      </c>
      <c r="P11" s="5">
        <v>0</v>
      </c>
      <c r="Q11" s="14">
        <f t="shared" si="0"/>
        <v>92.8</v>
      </c>
    </row>
    <row r="12" spans="2:18" ht="15">
      <c r="B12" s="42">
        <f t="shared" si="1"/>
        <v>4</v>
      </c>
      <c r="C12" s="52" t="s">
        <v>66</v>
      </c>
      <c r="D12" s="53" t="s">
        <v>30</v>
      </c>
      <c r="E12" s="53"/>
      <c r="F12" s="53"/>
      <c r="G12" s="53"/>
      <c r="H12" s="53"/>
      <c r="I12" s="53"/>
      <c r="J12" s="60">
        <v>89.5</v>
      </c>
      <c r="K12" s="62">
        <v>98</v>
      </c>
      <c r="L12" s="66">
        <v>85</v>
      </c>
      <c r="M12" s="66">
        <v>85</v>
      </c>
      <c r="N12" s="66">
        <v>90</v>
      </c>
      <c r="O12" s="5">
        <v>0</v>
      </c>
      <c r="P12" s="5">
        <v>0</v>
      </c>
      <c r="Q12" s="14">
        <f t="shared" si="0"/>
        <v>89.5</v>
      </c>
    </row>
    <row r="13" spans="2:18" ht="15">
      <c r="B13" s="42">
        <f t="shared" si="1"/>
        <v>5</v>
      </c>
      <c r="C13" s="52" t="s">
        <v>67</v>
      </c>
      <c r="D13" s="53" t="s">
        <v>31</v>
      </c>
      <c r="E13" s="53"/>
      <c r="F13" s="53"/>
      <c r="G13" s="53"/>
      <c r="H13" s="53"/>
      <c r="I13" s="53"/>
      <c r="J13" s="60">
        <v>72.5</v>
      </c>
      <c r="K13" s="62">
        <v>81</v>
      </c>
      <c r="L13" s="66">
        <v>70</v>
      </c>
      <c r="M13" s="66">
        <v>70</v>
      </c>
      <c r="N13" s="66">
        <v>70</v>
      </c>
      <c r="O13" s="5">
        <v>0</v>
      </c>
      <c r="P13" s="5">
        <v>0</v>
      </c>
      <c r="Q13" s="14">
        <f t="shared" si="0"/>
        <v>72.7</v>
      </c>
    </row>
    <row r="14" spans="2:18" ht="15">
      <c r="B14" s="42">
        <f t="shared" si="1"/>
        <v>6</v>
      </c>
      <c r="C14" s="52" t="s">
        <v>68</v>
      </c>
      <c r="D14" s="53" t="s">
        <v>32</v>
      </c>
      <c r="E14" s="53"/>
      <c r="F14" s="53"/>
      <c r="G14" s="53"/>
      <c r="H14" s="53"/>
      <c r="I14" s="53"/>
      <c r="J14" s="60">
        <v>82.5</v>
      </c>
      <c r="K14" s="62">
        <v>72</v>
      </c>
      <c r="L14" s="66">
        <v>80</v>
      </c>
      <c r="M14" s="66">
        <v>80</v>
      </c>
      <c r="N14" s="66">
        <v>80</v>
      </c>
      <c r="O14" s="5">
        <v>0</v>
      </c>
      <c r="P14" s="5">
        <v>0</v>
      </c>
      <c r="Q14" s="14">
        <f t="shared" si="0"/>
        <v>78.900000000000006</v>
      </c>
    </row>
    <row r="15" spans="2:18" ht="15">
      <c r="B15" s="42">
        <f t="shared" si="1"/>
        <v>7</v>
      </c>
      <c r="C15" s="54" t="s">
        <v>69</v>
      </c>
      <c r="D15" s="53" t="s">
        <v>33</v>
      </c>
      <c r="E15" s="53"/>
      <c r="F15" s="53"/>
      <c r="G15" s="53"/>
      <c r="H15" s="53"/>
      <c r="I15" s="53"/>
      <c r="J15" s="60">
        <v>70</v>
      </c>
      <c r="K15" s="62">
        <v>70</v>
      </c>
      <c r="L15" s="66">
        <v>0</v>
      </c>
      <c r="M15" s="66">
        <v>0</v>
      </c>
      <c r="N15" s="66">
        <v>0</v>
      </c>
      <c r="O15" s="5">
        <v>0</v>
      </c>
      <c r="P15" s="5">
        <v>0</v>
      </c>
      <c r="Q15" s="14">
        <f t="shared" si="0"/>
        <v>28</v>
      </c>
    </row>
    <row r="16" spans="2:18" ht="15">
      <c r="B16" s="42">
        <f t="shared" si="1"/>
        <v>8</v>
      </c>
      <c r="C16" s="52" t="s">
        <v>70</v>
      </c>
      <c r="D16" s="53" t="s">
        <v>34</v>
      </c>
      <c r="E16" s="53"/>
      <c r="F16" s="53"/>
      <c r="G16" s="53"/>
      <c r="H16" s="53"/>
      <c r="I16" s="53"/>
      <c r="J16" s="60">
        <v>87.5</v>
      </c>
      <c r="K16" s="62">
        <v>96</v>
      </c>
      <c r="L16" s="66">
        <v>90</v>
      </c>
      <c r="M16" s="66">
        <v>90</v>
      </c>
      <c r="N16" s="66">
        <v>90</v>
      </c>
      <c r="O16" s="5">
        <v>0</v>
      </c>
      <c r="P16" s="5">
        <v>0</v>
      </c>
      <c r="Q16" s="14">
        <f t="shared" si="0"/>
        <v>90.7</v>
      </c>
    </row>
    <row r="17" spans="2:17" ht="15">
      <c r="B17" s="42">
        <f t="shared" si="1"/>
        <v>9</v>
      </c>
      <c r="C17" s="52" t="s">
        <v>71</v>
      </c>
      <c r="D17" s="53" t="s">
        <v>35</v>
      </c>
      <c r="E17" s="53"/>
      <c r="F17" s="53"/>
      <c r="G17" s="53"/>
      <c r="H17" s="53"/>
      <c r="I17" s="53"/>
      <c r="J17" s="60">
        <v>84.5</v>
      </c>
      <c r="K17" s="62">
        <v>88</v>
      </c>
      <c r="L17" s="66">
        <v>100</v>
      </c>
      <c r="M17" s="66">
        <v>100</v>
      </c>
      <c r="N17" s="66">
        <v>100</v>
      </c>
      <c r="O17" s="5">
        <v>0</v>
      </c>
      <c r="P17" s="5">
        <v>0</v>
      </c>
      <c r="Q17" s="14">
        <f t="shared" si="0"/>
        <v>94.5</v>
      </c>
    </row>
    <row r="18" spans="2:17" ht="15">
      <c r="B18" s="42">
        <f t="shared" si="1"/>
        <v>10</v>
      </c>
      <c r="C18" s="52" t="s">
        <v>72</v>
      </c>
      <c r="D18" s="53" t="s">
        <v>36</v>
      </c>
      <c r="E18" s="53"/>
      <c r="F18" s="53"/>
      <c r="G18" s="53"/>
      <c r="H18" s="53"/>
      <c r="I18" s="53"/>
      <c r="J18" s="60">
        <v>95</v>
      </c>
      <c r="K18" s="62">
        <v>70</v>
      </c>
      <c r="L18" s="66">
        <v>95</v>
      </c>
      <c r="M18" s="66">
        <v>95</v>
      </c>
      <c r="N18" s="66">
        <v>95</v>
      </c>
      <c r="O18" s="5">
        <v>0</v>
      </c>
      <c r="P18" s="5">
        <v>0</v>
      </c>
      <c r="Q18" s="14">
        <f t="shared" si="0"/>
        <v>90</v>
      </c>
    </row>
    <row r="19" spans="2:17" ht="15">
      <c r="B19" s="42">
        <f t="shared" si="1"/>
        <v>11</v>
      </c>
      <c r="C19" s="52" t="s">
        <v>73</v>
      </c>
      <c r="D19" s="53" t="s">
        <v>37</v>
      </c>
      <c r="E19" s="53"/>
      <c r="F19" s="53"/>
      <c r="G19" s="53"/>
      <c r="H19" s="53"/>
      <c r="I19" s="53"/>
      <c r="J19" s="60">
        <v>84.5</v>
      </c>
      <c r="K19" s="62">
        <v>91</v>
      </c>
      <c r="L19" s="66">
        <v>85</v>
      </c>
      <c r="M19" s="66">
        <v>85</v>
      </c>
      <c r="N19" s="66">
        <v>85</v>
      </c>
      <c r="O19" s="5">
        <v>0</v>
      </c>
      <c r="P19" s="5">
        <v>0</v>
      </c>
      <c r="Q19" s="14">
        <f t="shared" si="0"/>
        <v>86.1</v>
      </c>
    </row>
    <row r="20" spans="2:17" ht="15">
      <c r="B20" s="42">
        <f t="shared" si="1"/>
        <v>12</v>
      </c>
      <c r="C20" s="52" t="s">
        <v>74</v>
      </c>
      <c r="D20" s="53" t="s">
        <v>38</v>
      </c>
      <c r="E20" s="53"/>
      <c r="F20" s="53"/>
      <c r="G20" s="53"/>
      <c r="H20" s="53"/>
      <c r="I20" s="53"/>
      <c r="J20" s="60">
        <v>82.5</v>
      </c>
      <c r="K20" s="62">
        <v>81</v>
      </c>
      <c r="L20" s="66">
        <v>75</v>
      </c>
      <c r="M20" s="66">
        <v>75</v>
      </c>
      <c r="N20" s="66">
        <v>75</v>
      </c>
      <c r="O20" s="5">
        <v>0</v>
      </c>
      <c r="P20" s="5">
        <v>0</v>
      </c>
      <c r="Q20" s="14">
        <f t="shared" si="0"/>
        <v>77.7</v>
      </c>
    </row>
    <row r="21" spans="2:17" ht="15">
      <c r="B21" s="42">
        <f t="shared" si="1"/>
        <v>13</v>
      </c>
      <c r="C21" s="52" t="s">
        <v>75</v>
      </c>
      <c r="D21" s="53" t="s">
        <v>39</v>
      </c>
      <c r="E21" s="53"/>
      <c r="F21" s="53"/>
      <c r="G21" s="53"/>
      <c r="H21" s="53"/>
      <c r="I21" s="53"/>
      <c r="J21" s="60">
        <v>84.5</v>
      </c>
      <c r="K21" s="62">
        <v>95</v>
      </c>
      <c r="L21" s="66">
        <v>100</v>
      </c>
      <c r="M21" s="66">
        <v>100</v>
      </c>
      <c r="N21" s="66">
        <v>100</v>
      </c>
      <c r="O21" s="5">
        <v>0</v>
      </c>
      <c r="P21" s="5">
        <v>0</v>
      </c>
      <c r="Q21" s="14">
        <f t="shared" si="0"/>
        <v>95.9</v>
      </c>
    </row>
    <row r="22" spans="2:17" ht="15">
      <c r="B22" s="42">
        <f t="shared" si="1"/>
        <v>14</v>
      </c>
      <c r="C22" s="52" t="s">
        <v>76</v>
      </c>
      <c r="D22" s="53" t="s">
        <v>40</v>
      </c>
      <c r="E22" s="53"/>
      <c r="F22" s="53"/>
      <c r="G22" s="53"/>
      <c r="H22" s="53"/>
      <c r="I22" s="53"/>
      <c r="J22" s="60">
        <v>77.5</v>
      </c>
      <c r="K22" s="62">
        <v>70</v>
      </c>
      <c r="L22" s="66">
        <v>0</v>
      </c>
      <c r="M22" s="66">
        <v>0</v>
      </c>
      <c r="N22" s="66">
        <v>0</v>
      </c>
      <c r="O22" s="5">
        <v>0</v>
      </c>
      <c r="P22" s="5">
        <v>0</v>
      </c>
      <c r="Q22" s="14">
        <f t="shared" si="0"/>
        <v>29.5</v>
      </c>
    </row>
    <row r="23" spans="2:17" ht="15">
      <c r="B23" s="42">
        <f t="shared" si="1"/>
        <v>15</v>
      </c>
      <c r="C23" s="52" t="s">
        <v>77</v>
      </c>
      <c r="D23" s="53" t="s">
        <v>41</v>
      </c>
      <c r="E23" s="53"/>
      <c r="F23" s="53"/>
      <c r="G23" s="53"/>
      <c r="H23" s="53"/>
      <c r="I23" s="53"/>
      <c r="J23" s="60">
        <v>84.5</v>
      </c>
      <c r="K23" s="62">
        <v>95</v>
      </c>
      <c r="L23" s="66">
        <v>95</v>
      </c>
      <c r="M23" s="66">
        <v>95</v>
      </c>
      <c r="N23" s="66">
        <v>95</v>
      </c>
      <c r="O23" s="5">
        <v>0</v>
      </c>
      <c r="P23" s="5">
        <v>0</v>
      </c>
      <c r="Q23" s="14">
        <f t="shared" si="0"/>
        <v>92.9</v>
      </c>
    </row>
    <row r="24" spans="2:17" ht="15">
      <c r="B24" s="42">
        <f t="shared" si="1"/>
        <v>16</v>
      </c>
      <c r="C24" s="52" t="s">
        <v>78</v>
      </c>
      <c r="D24" s="53" t="s">
        <v>42</v>
      </c>
      <c r="E24" s="53"/>
      <c r="F24" s="53"/>
      <c r="G24" s="53"/>
      <c r="H24" s="53"/>
      <c r="I24" s="53"/>
      <c r="J24" s="60">
        <v>84.5</v>
      </c>
      <c r="K24" s="62">
        <v>97</v>
      </c>
      <c r="L24" s="66">
        <v>95</v>
      </c>
      <c r="M24" s="66">
        <v>95</v>
      </c>
      <c r="N24" s="66">
        <v>95</v>
      </c>
      <c r="O24" s="29">
        <v>0</v>
      </c>
      <c r="P24" s="29">
        <v>0</v>
      </c>
      <c r="Q24" s="14">
        <f t="shared" si="0"/>
        <v>93.3</v>
      </c>
    </row>
    <row r="25" spans="2:17" ht="15">
      <c r="B25" s="42">
        <f t="shared" si="1"/>
        <v>17</v>
      </c>
      <c r="C25" s="52" t="s">
        <v>79</v>
      </c>
      <c r="D25" s="53" t="s">
        <v>43</v>
      </c>
      <c r="E25" s="53"/>
      <c r="F25" s="53"/>
      <c r="G25" s="53"/>
      <c r="H25" s="53"/>
      <c r="I25" s="53"/>
      <c r="J25" s="60">
        <v>87.5</v>
      </c>
      <c r="K25" s="62">
        <v>77</v>
      </c>
      <c r="L25" s="66">
        <v>0</v>
      </c>
      <c r="M25" s="66">
        <v>0</v>
      </c>
      <c r="N25" s="66">
        <v>0</v>
      </c>
      <c r="O25" s="29">
        <v>0</v>
      </c>
      <c r="P25" s="29">
        <v>0</v>
      </c>
      <c r="Q25" s="14">
        <f t="shared" si="0"/>
        <v>32.9</v>
      </c>
    </row>
    <row r="26" spans="2:17" ht="15">
      <c r="B26" s="42">
        <f t="shared" si="1"/>
        <v>18</v>
      </c>
      <c r="C26" s="52" t="s">
        <v>80</v>
      </c>
      <c r="D26" s="53" t="s">
        <v>44</v>
      </c>
      <c r="E26" s="53"/>
      <c r="F26" s="53"/>
      <c r="G26" s="53"/>
      <c r="H26" s="53"/>
      <c r="I26" s="53"/>
      <c r="J26" s="60">
        <v>87.5</v>
      </c>
      <c r="K26" s="62">
        <v>89</v>
      </c>
      <c r="L26" s="66">
        <v>90</v>
      </c>
      <c r="M26" s="66">
        <v>90</v>
      </c>
      <c r="N26" s="66">
        <v>90</v>
      </c>
      <c r="O26" s="29">
        <v>0</v>
      </c>
      <c r="P26" s="29">
        <v>0</v>
      </c>
      <c r="Q26" s="14">
        <f t="shared" si="0"/>
        <v>89.3</v>
      </c>
    </row>
    <row r="27" spans="2:17" ht="15">
      <c r="B27" s="7">
        <f t="shared" si="1"/>
        <v>19</v>
      </c>
      <c r="C27" s="52" t="s">
        <v>81</v>
      </c>
      <c r="D27" s="53" t="s">
        <v>45</v>
      </c>
      <c r="E27" s="53"/>
      <c r="F27" s="53"/>
      <c r="G27" s="53"/>
      <c r="H27" s="53"/>
      <c r="I27" s="53"/>
      <c r="J27" s="60">
        <v>89.5</v>
      </c>
      <c r="K27" s="62">
        <v>97</v>
      </c>
      <c r="L27" s="66">
        <v>100</v>
      </c>
      <c r="M27" s="66">
        <v>100</v>
      </c>
      <c r="N27" s="66">
        <v>100</v>
      </c>
      <c r="O27" s="44">
        <v>0</v>
      </c>
      <c r="P27" s="44">
        <v>0</v>
      </c>
      <c r="Q27" s="14">
        <f t="shared" si="0"/>
        <v>97.3</v>
      </c>
    </row>
    <row r="28" spans="2:17" ht="15">
      <c r="B28" s="7">
        <f t="shared" si="1"/>
        <v>20</v>
      </c>
      <c r="C28" s="52" t="s">
        <v>82</v>
      </c>
      <c r="D28" s="53" t="s">
        <v>46</v>
      </c>
      <c r="E28" s="53"/>
      <c r="F28" s="53"/>
      <c r="G28" s="53"/>
      <c r="H28" s="53"/>
      <c r="I28" s="53"/>
      <c r="J28" s="60">
        <v>70</v>
      </c>
      <c r="K28" s="62">
        <v>73</v>
      </c>
      <c r="L28" s="66">
        <v>0</v>
      </c>
      <c r="M28" s="66">
        <v>0</v>
      </c>
      <c r="N28" s="66">
        <v>0</v>
      </c>
      <c r="O28" s="44">
        <v>0</v>
      </c>
      <c r="P28" s="44">
        <v>0</v>
      </c>
      <c r="Q28" s="14">
        <f t="shared" si="0"/>
        <v>28.6</v>
      </c>
    </row>
    <row r="29" spans="2:17" ht="15">
      <c r="B29" s="7">
        <f t="shared" si="1"/>
        <v>21</v>
      </c>
      <c r="C29" s="52" t="s">
        <v>83</v>
      </c>
      <c r="D29" s="53" t="s">
        <v>47</v>
      </c>
      <c r="E29" s="53"/>
      <c r="F29" s="53"/>
      <c r="G29" s="53"/>
      <c r="H29" s="53"/>
      <c r="I29" s="53"/>
      <c r="J29" s="60">
        <v>77.5</v>
      </c>
      <c r="K29" s="62">
        <v>81</v>
      </c>
      <c r="L29" s="66">
        <v>70</v>
      </c>
      <c r="M29" s="66">
        <v>70</v>
      </c>
      <c r="N29" s="66">
        <v>70</v>
      </c>
      <c r="O29" s="44">
        <v>0</v>
      </c>
      <c r="P29" s="44">
        <v>0</v>
      </c>
      <c r="Q29" s="14">
        <f t="shared" si="0"/>
        <v>73.7</v>
      </c>
    </row>
    <row r="30" spans="2:17" ht="15">
      <c r="B30" s="7">
        <f t="shared" si="1"/>
        <v>22</v>
      </c>
      <c r="C30" s="52" t="s">
        <v>84</v>
      </c>
      <c r="D30" s="53" t="s">
        <v>48</v>
      </c>
      <c r="E30" s="53"/>
      <c r="F30" s="53"/>
      <c r="G30" s="53"/>
      <c r="H30" s="53"/>
      <c r="I30" s="53"/>
      <c r="J30" s="60">
        <v>100</v>
      </c>
      <c r="K30" s="62">
        <v>96</v>
      </c>
      <c r="L30" s="66">
        <v>95</v>
      </c>
      <c r="M30" s="66">
        <v>95</v>
      </c>
      <c r="N30" s="66">
        <v>95</v>
      </c>
      <c r="O30" s="44">
        <v>0</v>
      </c>
      <c r="P30" s="44">
        <v>0</v>
      </c>
      <c r="Q30" s="14">
        <f t="shared" si="0"/>
        <v>96.2</v>
      </c>
    </row>
    <row r="31" spans="2:17" ht="15">
      <c r="B31" s="7">
        <f t="shared" si="1"/>
        <v>23</v>
      </c>
      <c r="C31" s="52" t="s">
        <v>85</v>
      </c>
      <c r="D31" s="53" t="s">
        <v>49</v>
      </c>
      <c r="E31" s="53"/>
      <c r="F31" s="53"/>
      <c r="G31" s="53"/>
      <c r="H31" s="53"/>
      <c r="I31" s="53"/>
      <c r="J31" s="60">
        <v>89.5</v>
      </c>
      <c r="K31" s="62">
        <v>96</v>
      </c>
      <c r="L31" s="66">
        <v>90</v>
      </c>
      <c r="M31" s="66">
        <v>90</v>
      </c>
      <c r="N31" s="66">
        <v>90</v>
      </c>
      <c r="O31" s="44">
        <v>0</v>
      </c>
      <c r="P31" s="44">
        <v>0</v>
      </c>
      <c r="Q31" s="14">
        <f t="shared" si="0"/>
        <v>91.1</v>
      </c>
    </row>
    <row r="32" spans="2:17" ht="15">
      <c r="B32" s="7">
        <f t="shared" si="1"/>
        <v>24</v>
      </c>
      <c r="C32" s="52" t="s">
        <v>86</v>
      </c>
      <c r="D32" s="53" t="s">
        <v>50</v>
      </c>
      <c r="E32" s="53"/>
      <c r="F32" s="53"/>
      <c r="G32" s="53"/>
      <c r="H32" s="53"/>
      <c r="I32" s="53"/>
      <c r="J32" s="60">
        <v>95</v>
      </c>
      <c r="K32" s="62">
        <v>100</v>
      </c>
      <c r="L32" s="66">
        <v>90</v>
      </c>
      <c r="M32" s="66">
        <v>90</v>
      </c>
      <c r="N32" s="66">
        <v>90</v>
      </c>
      <c r="O32" s="44">
        <v>0</v>
      </c>
      <c r="P32" s="44">
        <v>0</v>
      </c>
      <c r="Q32" s="14">
        <f t="shared" si="0"/>
        <v>93</v>
      </c>
    </row>
    <row r="33" spans="2:17" ht="15">
      <c r="B33" s="7">
        <f t="shared" si="1"/>
        <v>25</v>
      </c>
      <c r="C33" s="52" t="s">
        <v>87</v>
      </c>
      <c r="D33" s="53" t="s">
        <v>51</v>
      </c>
      <c r="E33" s="53"/>
      <c r="F33" s="53"/>
      <c r="G33" s="53"/>
      <c r="H33" s="53"/>
      <c r="I33" s="53"/>
      <c r="J33" s="60">
        <v>92.5</v>
      </c>
      <c r="K33" s="62">
        <v>78</v>
      </c>
      <c r="L33" s="66">
        <v>80</v>
      </c>
      <c r="M33" s="66">
        <v>80</v>
      </c>
      <c r="N33" s="66">
        <v>80</v>
      </c>
      <c r="O33" s="44">
        <v>0</v>
      </c>
      <c r="P33" s="44">
        <v>0</v>
      </c>
      <c r="Q33" s="14">
        <f t="shared" si="0"/>
        <v>82.1</v>
      </c>
    </row>
    <row r="34" spans="2:17" ht="15">
      <c r="B34" s="7">
        <f t="shared" si="1"/>
        <v>26</v>
      </c>
      <c r="C34" s="52" t="s">
        <v>88</v>
      </c>
      <c r="D34" s="53" t="s">
        <v>52</v>
      </c>
      <c r="E34" s="53"/>
      <c r="F34" s="53"/>
      <c r="G34" s="53"/>
      <c r="H34" s="53"/>
      <c r="I34" s="53"/>
      <c r="J34" s="60">
        <v>0</v>
      </c>
      <c r="K34" s="62">
        <v>70</v>
      </c>
      <c r="L34" s="66">
        <v>0</v>
      </c>
      <c r="M34" s="66">
        <v>0</v>
      </c>
      <c r="N34" s="66">
        <v>0</v>
      </c>
      <c r="O34" s="44">
        <v>0</v>
      </c>
      <c r="P34" s="44">
        <v>0</v>
      </c>
      <c r="Q34" s="14">
        <f t="shared" si="0"/>
        <v>14</v>
      </c>
    </row>
    <row r="35" spans="2:17" ht="15">
      <c r="B35" s="7">
        <f t="shared" si="1"/>
        <v>27</v>
      </c>
      <c r="C35" s="52" t="s">
        <v>89</v>
      </c>
      <c r="D35" s="53" t="s">
        <v>53</v>
      </c>
      <c r="E35" s="53"/>
      <c r="F35" s="53"/>
      <c r="G35" s="53"/>
      <c r="H35" s="53"/>
      <c r="I35" s="53"/>
      <c r="J35" s="60">
        <v>0</v>
      </c>
      <c r="K35" s="62">
        <v>70</v>
      </c>
      <c r="L35" s="66">
        <v>80</v>
      </c>
      <c r="M35" s="66">
        <v>80</v>
      </c>
      <c r="N35" s="66">
        <v>80</v>
      </c>
      <c r="O35" s="44">
        <v>0</v>
      </c>
      <c r="P35" s="44">
        <v>0</v>
      </c>
      <c r="Q35" s="14">
        <f t="shared" si="0"/>
        <v>62</v>
      </c>
    </row>
    <row r="36" spans="2:17" ht="15">
      <c r="B36" s="7">
        <f t="shared" si="1"/>
        <v>28</v>
      </c>
      <c r="C36" s="52" t="s">
        <v>90</v>
      </c>
      <c r="D36" s="53" t="s">
        <v>54</v>
      </c>
      <c r="E36" s="53"/>
      <c r="F36" s="53"/>
      <c r="G36" s="53"/>
      <c r="H36" s="53"/>
      <c r="I36" s="53"/>
      <c r="J36" s="60">
        <v>92.5</v>
      </c>
      <c r="K36" s="62">
        <v>97</v>
      </c>
      <c r="L36" s="66">
        <v>80</v>
      </c>
      <c r="M36" s="66">
        <v>80</v>
      </c>
      <c r="N36" s="66">
        <v>80</v>
      </c>
      <c r="O36" s="44">
        <v>0</v>
      </c>
      <c r="P36" s="44">
        <v>0</v>
      </c>
      <c r="Q36" s="14">
        <f t="shared" si="0"/>
        <v>85.9</v>
      </c>
    </row>
    <row r="37" spans="2:17" ht="15">
      <c r="B37" s="7">
        <f t="shared" si="1"/>
        <v>29</v>
      </c>
      <c r="C37" s="52" t="s">
        <v>91</v>
      </c>
      <c r="D37" s="53" t="s">
        <v>55</v>
      </c>
      <c r="E37" s="53"/>
      <c r="F37" s="53"/>
      <c r="G37" s="53"/>
      <c r="H37" s="53"/>
      <c r="I37" s="53"/>
      <c r="J37" s="60">
        <v>89.5</v>
      </c>
      <c r="K37" s="62">
        <v>81</v>
      </c>
      <c r="L37" s="66">
        <v>80</v>
      </c>
      <c r="M37" s="66">
        <v>80</v>
      </c>
      <c r="N37" s="66">
        <v>80</v>
      </c>
      <c r="O37" s="44">
        <v>0</v>
      </c>
      <c r="P37" s="44">
        <v>0</v>
      </c>
      <c r="Q37" s="14">
        <f t="shared" si="0"/>
        <v>82.1</v>
      </c>
    </row>
    <row r="38" spans="2:17" ht="15">
      <c r="B38" s="7">
        <f t="shared" si="1"/>
        <v>30</v>
      </c>
      <c r="C38" s="52" t="s">
        <v>92</v>
      </c>
      <c r="D38" s="53" t="s">
        <v>56</v>
      </c>
      <c r="E38" s="53"/>
      <c r="F38" s="53"/>
      <c r="G38" s="53"/>
      <c r="H38" s="53"/>
      <c r="I38" s="53"/>
      <c r="J38" s="60">
        <v>92.5</v>
      </c>
      <c r="K38" s="62">
        <v>98</v>
      </c>
      <c r="L38" s="66">
        <v>80</v>
      </c>
      <c r="M38" s="66">
        <v>80</v>
      </c>
      <c r="N38" s="66">
        <v>80</v>
      </c>
      <c r="O38" s="51">
        <v>0</v>
      </c>
      <c r="P38" s="51">
        <v>0</v>
      </c>
      <c r="Q38" s="14">
        <f t="shared" si="0"/>
        <v>86.1</v>
      </c>
    </row>
    <row r="39" spans="2:17" ht="15">
      <c r="B39" s="7">
        <f t="shared" si="1"/>
        <v>31</v>
      </c>
      <c r="C39" s="52" t="s">
        <v>93</v>
      </c>
      <c r="D39" s="53" t="s">
        <v>57</v>
      </c>
      <c r="E39" s="53"/>
      <c r="F39" s="53"/>
      <c r="G39" s="53"/>
      <c r="H39" s="53"/>
      <c r="I39" s="53"/>
      <c r="J39" s="60">
        <v>97.5</v>
      </c>
      <c r="K39" s="62">
        <v>95</v>
      </c>
      <c r="L39" s="66">
        <v>90</v>
      </c>
      <c r="M39" s="66">
        <v>90</v>
      </c>
      <c r="N39" s="66">
        <v>90</v>
      </c>
      <c r="O39" s="51">
        <v>0</v>
      </c>
      <c r="P39" s="51">
        <v>0</v>
      </c>
      <c r="Q39" s="14">
        <f t="shared" si="0"/>
        <v>92.5</v>
      </c>
    </row>
    <row r="40" spans="2:17" ht="15">
      <c r="B40" s="7">
        <f t="shared" si="1"/>
        <v>32</v>
      </c>
      <c r="C40" s="52" t="s">
        <v>94</v>
      </c>
      <c r="D40" s="53" t="s">
        <v>58</v>
      </c>
      <c r="E40" s="53"/>
      <c r="F40" s="53"/>
      <c r="G40" s="53"/>
      <c r="H40" s="53"/>
      <c r="I40" s="53"/>
      <c r="J40" s="60">
        <v>95</v>
      </c>
      <c r="K40" s="62">
        <v>86</v>
      </c>
      <c r="L40" s="66">
        <v>90</v>
      </c>
      <c r="M40" s="66">
        <v>90</v>
      </c>
      <c r="N40" s="66">
        <v>90</v>
      </c>
      <c r="O40" s="51">
        <v>0</v>
      </c>
      <c r="P40" s="51">
        <v>0</v>
      </c>
      <c r="Q40" s="14">
        <f t="shared" si="0"/>
        <v>90.2</v>
      </c>
    </row>
    <row r="41" spans="2:17" ht="15">
      <c r="B41" s="7">
        <f t="shared" si="1"/>
        <v>33</v>
      </c>
      <c r="C41" s="52" t="s">
        <v>95</v>
      </c>
      <c r="D41" s="53" t="s">
        <v>59</v>
      </c>
      <c r="E41" s="53"/>
      <c r="F41" s="53"/>
      <c r="G41" s="53"/>
      <c r="H41" s="53"/>
      <c r="I41" s="53"/>
      <c r="J41" s="60">
        <v>72.5</v>
      </c>
      <c r="K41" s="62">
        <v>70</v>
      </c>
      <c r="L41" s="66">
        <v>70</v>
      </c>
      <c r="M41" s="66">
        <v>70</v>
      </c>
      <c r="N41" s="66">
        <v>70</v>
      </c>
      <c r="O41" s="51">
        <v>0</v>
      </c>
      <c r="P41" s="51">
        <v>0</v>
      </c>
      <c r="Q41" s="14">
        <f t="shared" si="0"/>
        <v>70.5</v>
      </c>
    </row>
    <row r="42" spans="2:17" ht="15">
      <c r="B42" s="7">
        <f t="shared" si="1"/>
        <v>34</v>
      </c>
      <c r="C42" s="52" t="s">
        <v>96</v>
      </c>
      <c r="D42" s="53" t="s">
        <v>60</v>
      </c>
      <c r="E42" s="53"/>
      <c r="F42" s="53"/>
      <c r="G42" s="53"/>
      <c r="H42" s="53"/>
      <c r="I42" s="53"/>
      <c r="J42" s="60">
        <v>84.5</v>
      </c>
      <c r="K42" s="62">
        <v>92</v>
      </c>
      <c r="L42" s="66">
        <v>90</v>
      </c>
      <c r="M42" s="66">
        <v>90</v>
      </c>
      <c r="N42" s="66">
        <v>90</v>
      </c>
      <c r="O42" s="51">
        <v>0</v>
      </c>
      <c r="P42" s="51">
        <v>0</v>
      </c>
      <c r="Q42" s="14">
        <f t="shared" si="0"/>
        <v>89.3</v>
      </c>
    </row>
    <row r="43" spans="2:17" ht="15">
      <c r="B43" s="7">
        <f t="shared" si="1"/>
        <v>35</v>
      </c>
      <c r="C43" s="52" t="s">
        <v>97</v>
      </c>
      <c r="D43" s="53" t="s">
        <v>61</v>
      </c>
      <c r="E43" s="53"/>
      <c r="F43" s="53"/>
      <c r="G43" s="53"/>
      <c r="H43" s="53"/>
      <c r="I43" s="53"/>
      <c r="J43" s="60">
        <v>72.5</v>
      </c>
      <c r="K43" s="62">
        <v>70</v>
      </c>
      <c r="L43" s="66">
        <v>70</v>
      </c>
      <c r="M43" s="66">
        <v>70</v>
      </c>
      <c r="N43" s="66">
        <v>70</v>
      </c>
      <c r="O43" s="51">
        <v>0</v>
      </c>
      <c r="P43" s="51">
        <v>0</v>
      </c>
      <c r="Q43" s="14">
        <f t="shared" si="0"/>
        <v>70.5</v>
      </c>
    </row>
    <row r="44" spans="2:17" ht="15">
      <c r="B44" s="7">
        <f t="shared" si="1"/>
        <v>36</v>
      </c>
      <c r="C44" s="52" t="s">
        <v>98</v>
      </c>
      <c r="D44" s="53" t="s">
        <v>62</v>
      </c>
      <c r="E44" s="53"/>
      <c r="F44" s="53"/>
      <c r="G44" s="53"/>
      <c r="H44" s="53"/>
      <c r="I44" s="53"/>
      <c r="J44" s="60">
        <v>84.5</v>
      </c>
      <c r="K44" s="62">
        <v>100</v>
      </c>
      <c r="L44" s="66">
        <v>85</v>
      </c>
      <c r="M44" s="66">
        <v>85</v>
      </c>
      <c r="N44" s="66">
        <v>85</v>
      </c>
      <c r="O44" s="51">
        <v>0</v>
      </c>
      <c r="P44" s="51">
        <v>0</v>
      </c>
      <c r="Q44" s="14">
        <f t="shared" si="0"/>
        <v>87.9</v>
      </c>
    </row>
    <row r="45" spans="2:17">
      <c r="B45" s="7">
        <f t="shared" si="1"/>
        <v>37</v>
      </c>
      <c r="C45" s="9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75"/>
      <c r="E46" s="75"/>
      <c r="F46" s="75"/>
      <c r="G46" s="75"/>
      <c r="H46" s="75"/>
      <c r="I46" s="75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75"/>
      <c r="E47" s="75"/>
      <c r="F47" s="75"/>
      <c r="G47" s="75"/>
      <c r="H47" s="75"/>
      <c r="I47" s="75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75"/>
      <c r="E48" s="75"/>
      <c r="F48" s="75"/>
      <c r="G48" s="75"/>
      <c r="H48" s="75"/>
      <c r="I48" s="75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75"/>
      <c r="E49" s="75"/>
      <c r="F49" s="75"/>
      <c r="G49" s="75"/>
      <c r="H49" s="75"/>
      <c r="I49" s="75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75"/>
      <c r="E50" s="75"/>
      <c r="F50" s="75"/>
      <c r="G50" s="75"/>
      <c r="H50" s="75"/>
      <c r="I50" s="75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75"/>
      <c r="E51" s="75"/>
      <c r="F51" s="75"/>
      <c r="G51" s="75"/>
      <c r="H51" s="75"/>
      <c r="I51" s="75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75"/>
      <c r="E52" s="75"/>
      <c r="F52" s="75"/>
      <c r="G52" s="75"/>
      <c r="H52" s="75"/>
      <c r="I52" s="75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/>
    </row>
    <row r="54" spans="2:17">
      <c r="C54" s="69"/>
      <c r="D54" s="69"/>
      <c r="E54" s="10"/>
      <c r="H54" s="73" t="s">
        <v>19</v>
      </c>
      <c r="I54" s="73"/>
      <c r="J54" s="23">
        <f>COUNTIF(J9:J53,"&gt;=70")</f>
        <v>34</v>
      </c>
      <c r="K54" s="23">
        <f t="shared" ref="K54:P54" si="2">COUNTIF(K9:K53,"&gt;=70")</f>
        <v>36</v>
      </c>
      <c r="L54" s="23">
        <f t="shared" si="2"/>
        <v>30</v>
      </c>
      <c r="M54" s="23">
        <f t="shared" si="2"/>
        <v>30</v>
      </c>
      <c r="N54" s="23">
        <f t="shared" si="2"/>
        <v>30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29</v>
      </c>
    </row>
    <row r="55" spans="2:17">
      <c r="C55" s="69"/>
      <c r="D55" s="69"/>
      <c r="E55" s="11"/>
      <c r="H55" s="74" t="s">
        <v>20</v>
      </c>
      <c r="I55" s="74"/>
      <c r="J55" s="24">
        <v>2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7</v>
      </c>
    </row>
    <row r="56" spans="2:17">
      <c r="C56" s="69"/>
      <c r="D56" s="69"/>
      <c r="E56" s="69"/>
      <c r="H56" s="74" t="s">
        <v>21</v>
      </c>
      <c r="I56" s="74"/>
      <c r="J56" s="24">
        <f>COUNT(J9:J53)</f>
        <v>36</v>
      </c>
      <c r="K56" s="24">
        <f t="shared" ref="K56:Q56" si="5">COUNT(K9:K53)</f>
        <v>36</v>
      </c>
      <c r="L56" s="24">
        <f t="shared" si="5"/>
        <v>36</v>
      </c>
      <c r="M56" s="24">
        <f t="shared" si="5"/>
        <v>36</v>
      </c>
      <c r="N56" s="24">
        <f t="shared" si="5"/>
        <v>36</v>
      </c>
      <c r="O56" s="24">
        <f t="shared" si="5"/>
        <v>36</v>
      </c>
      <c r="P56" s="24">
        <f t="shared" si="5"/>
        <v>36</v>
      </c>
      <c r="Q56" s="24">
        <f t="shared" si="5"/>
        <v>36</v>
      </c>
    </row>
    <row r="57" spans="2:17">
      <c r="C57" s="69"/>
      <c r="D57" s="69"/>
      <c r="E57" s="10"/>
      <c r="F57" s="12"/>
      <c r="H57" s="76" t="s">
        <v>16</v>
      </c>
      <c r="I57" s="76"/>
      <c r="J57" s="25">
        <f>J54/J56</f>
        <v>0.94444444444444442</v>
      </c>
      <c r="K57" s="26">
        <f t="shared" ref="K57:Q57" si="6">K54/K56</f>
        <v>1</v>
      </c>
      <c r="L57" s="26">
        <f t="shared" si="6"/>
        <v>0.83333333333333337</v>
      </c>
      <c r="M57" s="26">
        <f t="shared" si="6"/>
        <v>0.83333333333333337</v>
      </c>
      <c r="N57" s="26">
        <f t="shared" si="6"/>
        <v>0.83333333333333337</v>
      </c>
      <c r="O57" s="26">
        <f t="shared" si="6"/>
        <v>0</v>
      </c>
      <c r="P57" s="26">
        <f t="shared" si="6"/>
        <v>0</v>
      </c>
      <c r="Q57" s="26">
        <f t="shared" si="6"/>
        <v>0.80555555555555558</v>
      </c>
    </row>
    <row r="58" spans="2:17">
      <c r="C58" s="69"/>
      <c r="D58" s="69"/>
      <c r="E58" s="10"/>
      <c r="F58" s="12"/>
      <c r="H58" s="76" t="s">
        <v>17</v>
      </c>
      <c r="I58" s="76"/>
      <c r="J58" s="25">
        <f>J55/J56</f>
        <v>5.5555555555555552E-2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0.19444444444444445</v>
      </c>
    </row>
    <row r="59" spans="2:17">
      <c r="C59" s="69"/>
      <c r="D59" s="69"/>
      <c r="E59" s="11"/>
      <c r="F59" s="12"/>
    </row>
    <row r="60" spans="2:17">
      <c r="C60" s="10"/>
      <c r="D60" s="10"/>
      <c r="E60" s="1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68" t="s">
        <v>18</v>
      </c>
      <c r="K62" s="68"/>
      <c r="L62" s="68"/>
      <c r="M62" s="68"/>
      <c r="N62" s="68"/>
      <c r="O62" s="68"/>
      <c r="P62" s="68"/>
    </row>
  </sheetData>
  <mergeCells count="31">
    <mergeCell ref="H57:I57"/>
    <mergeCell ref="H58:I58"/>
    <mergeCell ref="J61:P61"/>
    <mergeCell ref="D4:G4"/>
    <mergeCell ref="N4:O4"/>
    <mergeCell ref="D6:G6"/>
    <mergeCell ref="D8:I8"/>
    <mergeCell ref="D47:I47"/>
    <mergeCell ref="J4:K4"/>
    <mergeCell ref="C54:D54"/>
    <mergeCell ref="D49:I49"/>
    <mergeCell ref="D50:I50"/>
    <mergeCell ref="D51:I51"/>
    <mergeCell ref="D52:I52"/>
    <mergeCell ref="D53:I53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D48:I48"/>
    <mergeCell ref="D45:I45"/>
    <mergeCell ref="D46:I46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>
      <c r="C3" s="72" t="s">
        <v>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20"/>
      <c r="R3" s="20"/>
    </row>
    <row r="4" spans="2:18">
      <c r="C4" t="s">
        <v>0</v>
      </c>
      <c r="D4" s="78" t="s">
        <v>294</v>
      </c>
      <c r="E4" s="78"/>
      <c r="F4" s="78"/>
      <c r="G4" s="78"/>
      <c r="I4" t="s">
        <v>1</v>
      </c>
      <c r="J4" s="80" t="s">
        <v>295</v>
      </c>
      <c r="K4" s="80"/>
      <c r="M4" t="s">
        <v>2</v>
      </c>
      <c r="N4" s="79">
        <v>45637</v>
      </c>
      <c r="O4" s="79"/>
    </row>
    <row r="5" spans="2:18" ht="6.75" customHeight="1">
      <c r="D5" s="6"/>
      <c r="E5" s="6"/>
      <c r="F5" s="6"/>
      <c r="G5" s="6"/>
    </row>
    <row r="6" spans="2:18">
      <c r="C6" t="s">
        <v>3</v>
      </c>
      <c r="D6" s="80" t="s">
        <v>291</v>
      </c>
      <c r="E6" s="80"/>
      <c r="F6" s="80"/>
      <c r="G6" s="80"/>
      <c r="I6" s="70" t="s">
        <v>22</v>
      </c>
      <c r="J6" s="70"/>
      <c r="K6" s="71" t="s">
        <v>24</v>
      </c>
      <c r="L6" s="71"/>
      <c r="M6" s="71"/>
      <c r="N6" s="71"/>
      <c r="O6" s="71"/>
      <c r="P6" s="71"/>
    </row>
    <row r="7" spans="2:18" ht="11.25" customHeight="1"/>
    <row r="8" spans="2:18">
      <c r="B8" s="3" t="s">
        <v>4</v>
      </c>
      <c r="C8" s="3" t="s">
        <v>6</v>
      </c>
      <c r="D8" s="81" t="s">
        <v>5</v>
      </c>
      <c r="E8" s="81"/>
      <c r="F8" s="81"/>
      <c r="G8" s="81"/>
      <c r="H8" s="81"/>
      <c r="I8" s="8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 customHeight="1">
      <c r="B9" s="18">
        <v>1</v>
      </c>
      <c r="C9" s="55" t="s">
        <v>125</v>
      </c>
      <c r="D9" s="53" t="s">
        <v>99</v>
      </c>
      <c r="E9" s="46"/>
      <c r="F9" s="34"/>
      <c r="G9" s="34"/>
      <c r="H9" s="34"/>
      <c r="I9" s="35"/>
      <c r="J9" s="60">
        <v>95</v>
      </c>
      <c r="K9" s="61">
        <v>90</v>
      </c>
      <c r="L9" s="61">
        <v>95</v>
      </c>
      <c r="M9" s="61">
        <v>90</v>
      </c>
      <c r="N9" s="60">
        <v>86.607142857142861</v>
      </c>
      <c r="O9" s="60">
        <v>83.303571428571431</v>
      </c>
      <c r="P9" s="29">
        <v>0</v>
      </c>
      <c r="Q9" s="14">
        <f>SUM(J9:P9)/6</f>
        <v>89.985119047619051</v>
      </c>
    </row>
    <row r="10" spans="2:18" ht="16" customHeight="1">
      <c r="B10" s="18">
        <f>B9+1</f>
        <v>2</v>
      </c>
      <c r="C10" s="55" t="s">
        <v>126</v>
      </c>
      <c r="D10" s="53" t="s">
        <v>100</v>
      </c>
      <c r="E10" s="46"/>
      <c r="F10" s="34"/>
      <c r="G10" s="34"/>
      <c r="H10" s="34"/>
      <c r="I10" s="35"/>
      <c r="J10" s="60">
        <v>98</v>
      </c>
      <c r="K10" s="61">
        <v>90</v>
      </c>
      <c r="L10" s="61">
        <v>70</v>
      </c>
      <c r="M10" s="61">
        <v>98</v>
      </c>
      <c r="N10" s="60">
        <v>86.607142857142861</v>
      </c>
      <c r="O10" s="60">
        <v>87.053571428571431</v>
      </c>
      <c r="P10" s="29">
        <v>0</v>
      </c>
      <c r="Q10" s="14">
        <f t="shared" ref="Q10:Q35" si="0">SUM(J10:P10)/6</f>
        <v>88.276785714285722</v>
      </c>
    </row>
    <row r="11" spans="2:18" ht="16" customHeight="1">
      <c r="B11" s="18">
        <f t="shared" ref="B11:B53" si="1">B10+1</f>
        <v>3</v>
      </c>
      <c r="C11" s="55" t="s">
        <v>127</v>
      </c>
      <c r="D11" s="53" t="s">
        <v>101</v>
      </c>
      <c r="E11" s="46"/>
      <c r="F11" s="34"/>
      <c r="G11" s="34"/>
      <c r="H11" s="34"/>
      <c r="I11" s="35"/>
      <c r="J11" s="60">
        <v>70</v>
      </c>
      <c r="K11" s="61">
        <v>70</v>
      </c>
      <c r="L11" s="61">
        <v>70</v>
      </c>
      <c r="M11" s="61">
        <v>70</v>
      </c>
      <c r="N11" s="60">
        <v>0</v>
      </c>
      <c r="O11" s="60">
        <v>0</v>
      </c>
      <c r="P11" s="29">
        <v>0</v>
      </c>
      <c r="Q11" s="14">
        <f t="shared" si="0"/>
        <v>46.666666666666664</v>
      </c>
    </row>
    <row r="12" spans="2:18" ht="16" customHeight="1">
      <c r="B12" s="18">
        <f t="shared" si="1"/>
        <v>4</v>
      </c>
      <c r="C12" s="55" t="s">
        <v>128</v>
      </c>
      <c r="D12" s="53" t="s">
        <v>102</v>
      </c>
      <c r="E12" s="46"/>
      <c r="F12" s="34"/>
      <c r="G12" s="34"/>
      <c r="H12" s="34"/>
      <c r="I12" s="35"/>
      <c r="J12" s="60">
        <v>80</v>
      </c>
      <c r="K12" s="61">
        <v>95</v>
      </c>
      <c r="L12" s="61">
        <v>98</v>
      </c>
      <c r="M12" s="61">
        <v>97</v>
      </c>
      <c r="N12" s="60">
        <v>84.107142857142861</v>
      </c>
      <c r="O12" s="60">
        <v>84.553571428571431</v>
      </c>
      <c r="P12" s="29">
        <v>0</v>
      </c>
      <c r="Q12" s="14">
        <f t="shared" si="0"/>
        <v>89.776785714285722</v>
      </c>
    </row>
    <row r="13" spans="2:18" ht="16" customHeight="1">
      <c r="B13" s="18">
        <f t="shared" si="1"/>
        <v>5</v>
      </c>
      <c r="C13" s="56" t="s">
        <v>69</v>
      </c>
      <c r="D13" s="53" t="s">
        <v>33</v>
      </c>
      <c r="E13" s="46"/>
      <c r="F13" s="34"/>
      <c r="G13" s="34"/>
      <c r="H13" s="34"/>
      <c r="I13" s="35"/>
      <c r="J13" s="60">
        <v>70</v>
      </c>
      <c r="K13" s="61">
        <v>70</v>
      </c>
      <c r="L13" s="61">
        <v>70</v>
      </c>
      <c r="M13" s="61">
        <v>70</v>
      </c>
      <c r="N13" s="60">
        <v>0</v>
      </c>
      <c r="O13" s="60">
        <v>0</v>
      </c>
      <c r="P13" s="29">
        <v>0</v>
      </c>
      <c r="Q13" s="14">
        <f t="shared" si="0"/>
        <v>46.666666666666664</v>
      </c>
    </row>
    <row r="14" spans="2:18" ht="16" customHeight="1">
      <c r="B14" s="18">
        <f t="shared" si="1"/>
        <v>6</v>
      </c>
      <c r="C14" s="55" t="s">
        <v>129</v>
      </c>
      <c r="D14" s="53" t="s">
        <v>103</v>
      </c>
      <c r="E14" s="46"/>
      <c r="F14" s="34"/>
      <c r="G14" s="34"/>
      <c r="H14" s="34"/>
      <c r="I14" s="35"/>
      <c r="J14" s="60">
        <v>80</v>
      </c>
      <c r="K14" s="61">
        <v>95</v>
      </c>
      <c r="L14" s="61">
        <v>70</v>
      </c>
      <c r="M14" s="61">
        <v>90</v>
      </c>
      <c r="N14" s="60">
        <v>84.107142857142861</v>
      </c>
      <c r="O14" s="60">
        <v>82.053571428571431</v>
      </c>
      <c r="P14" s="29">
        <v>0</v>
      </c>
      <c r="Q14" s="14">
        <f t="shared" si="0"/>
        <v>83.526785714285722</v>
      </c>
    </row>
    <row r="15" spans="2:18" ht="16" customHeight="1">
      <c r="B15" s="18">
        <f t="shared" si="1"/>
        <v>7</v>
      </c>
      <c r="C15" s="55" t="s">
        <v>130</v>
      </c>
      <c r="D15" s="53" t="s">
        <v>104</v>
      </c>
      <c r="E15" s="46"/>
      <c r="F15" s="34"/>
      <c r="G15" s="34"/>
      <c r="H15" s="34"/>
      <c r="I15" s="35"/>
      <c r="J15" s="60">
        <v>95</v>
      </c>
      <c r="K15" s="61">
        <v>97</v>
      </c>
      <c r="L15" s="61">
        <v>70</v>
      </c>
      <c r="M15" s="61">
        <v>95</v>
      </c>
      <c r="N15" s="60">
        <v>89.642857142857139</v>
      </c>
      <c r="O15" s="60">
        <v>69.821428571428569</v>
      </c>
      <c r="P15" s="29">
        <v>0</v>
      </c>
      <c r="Q15" s="14">
        <f t="shared" si="0"/>
        <v>86.077380952380949</v>
      </c>
    </row>
    <row r="16" spans="2:18" ht="16" customHeight="1">
      <c r="B16" s="18">
        <f t="shared" si="1"/>
        <v>8</v>
      </c>
      <c r="C16" s="55" t="s">
        <v>131</v>
      </c>
      <c r="D16" s="53" t="s">
        <v>105</v>
      </c>
      <c r="E16" s="46"/>
      <c r="F16" s="34"/>
      <c r="G16" s="34"/>
      <c r="H16" s="34"/>
      <c r="I16" s="35"/>
      <c r="J16" s="60">
        <v>88</v>
      </c>
      <c r="K16" s="61">
        <v>97</v>
      </c>
      <c r="L16" s="61">
        <v>95</v>
      </c>
      <c r="M16" s="61">
        <v>90</v>
      </c>
      <c r="N16" s="60">
        <v>89.642857142857139</v>
      </c>
      <c r="O16" s="60">
        <v>82.321428571428569</v>
      </c>
      <c r="P16" s="29">
        <v>0</v>
      </c>
      <c r="Q16" s="14">
        <f t="shared" si="0"/>
        <v>90.327380952380949</v>
      </c>
    </row>
    <row r="17" spans="2:17" ht="16" customHeight="1">
      <c r="B17" s="18">
        <f t="shared" si="1"/>
        <v>9</v>
      </c>
      <c r="C17" s="55" t="s">
        <v>132</v>
      </c>
      <c r="D17" s="53" t="s">
        <v>106</v>
      </c>
      <c r="E17" s="46"/>
      <c r="F17" s="34"/>
      <c r="G17" s="34"/>
      <c r="H17" s="34"/>
      <c r="I17" s="35"/>
      <c r="J17" s="60">
        <v>80</v>
      </c>
      <c r="K17" s="61">
        <v>95</v>
      </c>
      <c r="L17" s="61">
        <v>70</v>
      </c>
      <c r="M17" s="61">
        <v>85</v>
      </c>
      <c r="N17" s="60">
        <v>74.107142857142861</v>
      </c>
      <c r="O17" s="60">
        <v>74.553571428571431</v>
      </c>
      <c r="P17" s="29">
        <v>0</v>
      </c>
      <c r="Q17" s="14">
        <f t="shared" si="0"/>
        <v>79.776785714285722</v>
      </c>
    </row>
    <row r="18" spans="2:17" ht="16" customHeight="1">
      <c r="B18" s="18">
        <f t="shared" si="1"/>
        <v>10</v>
      </c>
      <c r="C18" s="55" t="s">
        <v>133</v>
      </c>
      <c r="D18" s="53" t="s">
        <v>107</v>
      </c>
      <c r="E18" s="46"/>
      <c r="F18" s="34"/>
      <c r="G18" s="34"/>
      <c r="H18" s="34"/>
      <c r="I18" s="35"/>
      <c r="J18" s="60">
        <v>80</v>
      </c>
      <c r="K18" s="61">
        <v>95</v>
      </c>
      <c r="L18" s="61">
        <v>78</v>
      </c>
      <c r="M18" s="61">
        <v>85</v>
      </c>
      <c r="N18" s="60">
        <v>84.107142857142861</v>
      </c>
      <c r="O18" s="60">
        <v>80.803571428571431</v>
      </c>
      <c r="P18" s="29">
        <v>0</v>
      </c>
      <c r="Q18" s="14">
        <f t="shared" si="0"/>
        <v>83.818452380952394</v>
      </c>
    </row>
    <row r="19" spans="2:17" ht="16" customHeight="1">
      <c r="B19" s="18">
        <f t="shared" si="1"/>
        <v>11</v>
      </c>
      <c r="C19" s="55" t="s">
        <v>134</v>
      </c>
      <c r="D19" s="53" t="s">
        <v>108</v>
      </c>
      <c r="E19" s="46"/>
      <c r="F19" s="34"/>
      <c r="G19" s="34"/>
      <c r="H19" s="34"/>
      <c r="I19" s="35"/>
      <c r="J19" s="60">
        <v>70</v>
      </c>
      <c r="K19" s="61">
        <v>90</v>
      </c>
      <c r="L19" s="61">
        <v>70</v>
      </c>
      <c r="M19" s="61">
        <v>70</v>
      </c>
      <c r="N19" s="60">
        <v>70</v>
      </c>
      <c r="O19" s="60">
        <v>75</v>
      </c>
      <c r="P19" s="29">
        <v>0</v>
      </c>
      <c r="Q19" s="14">
        <f t="shared" si="0"/>
        <v>74.166666666666671</v>
      </c>
    </row>
    <row r="20" spans="2:17" ht="16" customHeight="1">
      <c r="B20" s="18">
        <f t="shared" si="1"/>
        <v>12</v>
      </c>
      <c r="C20" s="55" t="s">
        <v>135</v>
      </c>
      <c r="D20" s="53" t="s">
        <v>109</v>
      </c>
      <c r="E20" s="46"/>
      <c r="F20" s="34"/>
      <c r="G20" s="34"/>
      <c r="H20" s="34"/>
      <c r="I20" s="35"/>
      <c r="J20" s="60">
        <v>88</v>
      </c>
      <c r="K20" s="61">
        <v>97</v>
      </c>
      <c r="L20" s="61">
        <v>70</v>
      </c>
      <c r="M20" s="61">
        <v>80</v>
      </c>
      <c r="N20" s="60">
        <v>89.642857142857139</v>
      </c>
      <c r="O20" s="60">
        <v>79.821428571428569</v>
      </c>
      <c r="P20" s="29">
        <v>0</v>
      </c>
      <c r="Q20" s="14">
        <f t="shared" si="0"/>
        <v>84.077380952380949</v>
      </c>
    </row>
    <row r="21" spans="2:17" ht="16" customHeight="1">
      <c r="B21" s="18">
        <f t="shared" si="1"/>
        <v>13</v>
      </c>
      <c r="C21" s="55" t="s">
        <v>136</v>
      </c>
      <c r="D21" s="53" t="s">
        <v>110</v>
      </c>
      <c r="E21" s="46"/>
      <c r="F21" s="34"/>
      <c r="G21" s="34"/>
      <c r="H21" s="34"/>
      <c r="I21" s="35"/>
      <c r="J21" s="60">
        <v>88</v>
      </c>
      <c r="K21" s="61">
        <v>97</v>
      </c>
      <c r="L21" s="61">
        <v>90</v>
      </c>
      <c r="M21" s="61">
        <v>95</v>
      </c>
      <c r="N21" s="60">
        <v>89.642857142857139</v>
      </c>
      <c r="O21" s="60">
        <v>82.321428571428569</v>
      </c>
      <c r="P21" s="29">
        <v>0</v>
      </c>
      <c r="Q21" s="14">
        <f t="shared" si="0"/>
        <v>90.327380952380949</v>
      </c>
    </row>
    <row r="22" spans="2:17" ht="16" customHeight="1">
      <c r="B22" s="18">
        <f t="shared" si="1"/>
        <v>14</v>
      </c>
      <c r="C22" s="55" t="s">
        <v>137</v>
      </c>
      <c r="D22" s="53" t="s">
        <v>111</v>
      </c>
      <c r="E22" s="46"/>
      <c r="F22" s="34"/>
      <c r="G22" s="34"/>
      <c r="H22" s="34"/>
      <c r="I22" s="35"/>
      <c r="J22" s="60">
        <v>95</v>
      </c>
      <c r="K22" s="61">
        <v>97</v>
      </c>
      <c r="L22" s="61">
        <v>80</v>
      </c>
      <c r="M22" s="61">
        <v>95</v>
      </c>
      <c r="N22" s="60">
        <v>89.642857142857139</v>
      </c>
      <c r="O22" s="60">
        <v>70</v>
      </c>
      <c r="P22" s="29">
        <v>0</v>
      </c>
      <c r="Q22" s="14">
        <f t="shared" si="0"/>
        <v>87.773809523809518</v>
      </c>
    </row>
    <row r="23" spans="2:17" ht="16" customHeight="1">
      <c r="B23" s="18">
        <f t="shared" si="1"/>
        <v>15</v>
      </c>
      <c r="C23" s="55" t="s">
        <v>138</v>
      </c>
      <c r="D23" s="53" t="s">
        <v>112</v>
      </c>
      <c r="E23" s="46"/>
      <c r="F23" s="34"/>
      <c r="G23" s="34"/>
      <c r="H23" s="34"/>
      <c r="I23" s="35"/>
      <c r="J23" s="60">
        <v>70</v>
      </c>
      <c r="K23" s="61">
        <v>95</v>
      </c>
      <c r="L23" s="61">
        <v>70</v>
      </c>
      <c r="M23" s="61">
        <v>70</v>
      </c>
      <c r="N23" s="60">
        <v>74.107142857142861</v>
      </c>
      <c r="O23" s="60">
        <v>70</v>
      </c>
      <c r="P23" s="29">
        <v>0</v>
      </c>
      <c r="Q23" s="14">
        <f t="shared" si="0"/>
        <v>74.851190476190482</v>
      </c>
    </row>
    <row r="24" spans="2:17" ht="16" customHeight="1">
      <c r="B24" s="18">
        <f t="shared" si="1"/>
        <v>16</v>
      </c>
      <c r="C24" s="55" t="s">
        <v>139</v>
      </c>
      <c r="D24" s="53" t="s">
        <v>113</v>
      </c>
      <c r="E24" s="46"/>
      <c r="F24" s="34"/>
      <c r="G24" s="34"/>
      <c r="H24" s="34"/>
      <c r="I24" s="35"/>
      <c r="J24" s="60">
        <v>70</v>
      </c>
      <c r="K24" s="61">
        <v>70</v>
      </c>
      <c r="L24" s="61">
        <v>70</v>
      </c>
      <c r="M24" s="61">
        <v>70</v>
      </c>
      <c r="N24" s="60">
        <v>75</v>
      </c>
      <c r="O24" s="60">
        <v>0</v>
      </c>
      <c r="P24" s="29">
        <v>0</v>
      </c>
      <c r="Q24" s="14">
        <f t="shared" si="0"/>
        <v>59.166666666666664</v>
      </c>
    </row>
    <row r="25" spans="2:17" ht="16" customHeight="1">
      <c r="B25" s="18">
        <f t="shared" si="1"/>
        <v>17</v>
      </c>
      <c r="C25" s="55" t="s">
        <v>140</v>
      </c>
      <c r="D25" s="53" t="s">
        <v>114</v>
      </c>
      <c r="E25" s="46"/>
      <c r="F25" s="34"/>
      <c r="G25" s="34"/>
      <c r="H25" s="34"/>
      <c r="I25" s="35"/>
      <c r="J25" s="60">
        <v>85</v>
      </c>
      <c r="K25" s="61">
        <v>97</v>
      </c>
      <c r="L25" s="61">
        <v>70</v>
      </c>
      <c r="M25" s="61">
        <v>80</v>
      </c>
      <c r="N25" s="60">
        <v>89.642857142857139</v>
      </c>
      <c r="O25" s="60">
        <v>70</v>
      </c>
      <c r="P25" s="29">
        <v>0</v>
      </c>
      <c r="Q25" s="14">
        <f t="shared" si="0"/>
        <v>81.94047619047619</v>
      </c>
    </row>
    <row r="26" spans="2:17" ht="16" customHeight="1">
      <c r="B26" s="18">
        <f t="shared" si="1"/>
        <v>18</v>
      </c>
      <c r="C26" s="55" t="s">
        <v>141</v>
      </c>
      <c r="D26" s="53" t="s">
        <v>115</v>
      </c>
      <c r="E26" s="46"/>
      <c r="F26" s="46"/>
      <c r="G26" s="46"/>
      <c r="H26" s="46"/>
      <c r="I26" s="35"/>
      <c r="J26" s="60">
        <v>80</v>
      </c>
      <c r="K26" s="61">
        <v>90</v>
      </c>
      <c r="L26" s="61">
        <v>70</v>
      </c>
      <c r="M26" s="61">
        <v>80</v>
      </c>
      <c r="N26" s="60">
        <v>86.607142857142861</v>
      </c>
      <c r="O26" s="60">
        <v>87.053571428571431</v>
      </c>
      <c r="P26" s="51">
        <v>0</v>
      </c>
      <c r="Q26" s="14">
        <f t="shared" si="0"/>
        <v>82.276785714285722</v>
      </c>
    </row>
    <row r="27" spans="2:17" ht="16" customHeight="1">
      <c r="B27" s="18">
        <f t="shared" si="1"/>
        <v>19</v>
      </c>
      <c r="C27" s="55" t="s">
        <v>142</v>
      </c>
      <c r="D27" s="53" t="s">
        <v>116</v>
      </c>
      <c r="E27" s="46"/>
      <c r="F27" s="46"/>
      <c r="G27" s="46"/>
      <c r="H27" s="46"/>
      <c r="I27" s="35"/>
      <c r="J27" s="60">
        <v>70</v>
      </c>
      <c r="K27" s="61">
        <v>90</v>
      </c>
      <c r="L27" s="61">
        <v>70</v>
      </c>
      <c r="M27" s="61">
        <v>70</v>
      </c>
      <c r="N27" s="60">
        <v>86.607142857142861</v>
      </c>
      <c r="O27" s="60">
        <v>70</v>
      </c>
      <c r="P27" s="51">
        <v>0</v>
      </c>
      <c r="Q27" s="14">
        <f t="shared" si="0"/>
        <v>76.101190476190482</v>
      </c>
    </row>
    <row r="28" spans="2:17" ht="16" customHeight="1">
      <c r="B28" s="18">
        <f t="shared" si="1"/>
        <v>20</v>
      </c>
      <c r="C28" s="55" t="s">
        <v>143</v>
      </c>
      <c r="D28" s="53" t="s">
        <v>117</v>
      </c>
      <c r="E28" s="46"/>
      <c r="F28" s="46"/>
      <c r="G28" s="46"/>
      <c r="H28" s="46"/>
      <c r="I28" s="35"/>
      <c r="J28" s="60">
        <v>95</v>
      </c>
      <c r="K28" s="61">
        <v>90</v>
      </c>
      <c r="L28" s="61">
        <v>70</v>
      </c>
      <c r="M28" s="61">
        <v>95</v>
      </c>
      <c r="N28" s="60">
        <v>86.607142857142861</v>
      </c>
      <c r="O28" s="60">
        <v>84.553571428571431</v>
      </c>
      <c r="P28" s="51">
        <v>0</v>
      </c>
      <c r="Q28" s="14">
        <f t="shared" si="0"/>
        <v>86.860119047619051</v>
      </c>
    </row>
    <row r="29" spans="2:17" ht="16" customHeight="1">
      <c r="B29" s="18">
        <f t="shared" si="1"/>
        <v>21</v>
      </c>
      <c r="C29" s="55" t="s">
        <v>144</v>
      </c>
      <c r="D29" s="53" t="s">
        <v>118</v>
      </c>
      <c r="E29" s="46"/>
      <c r="F29" s="46"/>
      <c r="G29" s="46"/>
      <c r="H29" s="46"/>
      <c r="I29" s="35"/>
      <c r="J29" s="60">
        <v>90</v>
      </c>
      <c r="K29" s="61">
        <v>95</v>
      </c>
      <c r="L29" s="61">
        <v>90</v>
      </c>
      <c r="M29" s="61">
        <v>90</v>
      </c>
      <c r="N29" s="60">
        <v>84.107142857142861</v>
      </c>
      <c r="O29" s="60">
        <v>84.553571428571431</v>
      </c>
      <c r="P29" s="51">
        <v>0</v>
      </c>
      <c r="Q29" s="14">
        <f t="shared" si="0"/>
        <v>88.943452380952394</v>
      </c>
    </row>
    <row r="30" spans="2:17" ht="16" customHeight="1">
      <c r="B30" s="18">
        <f t="shared" si="1"/>
        <v>22</v>
      </c>
      <c r="C30" s="55" t="s">
        <v>145</v>
      </c>
      <c r="D30" s="53" t="s">
        <v>119</v>
      </c>
      <c r="E30" s="46"/>
      <c r="F30" s="46"/>
      <c r="G30" s="46"/>
      <c r="H30" s="46"/>
      <c r="I30" s="35"/>
      <c r="J30" s="60">
        <v>70</v>
      </c>
      <c r="K30" s="61">
        <v>70</v>
      </c>
      <c r="L30" s="61">
        <v>70</v>
      </c>
      <c r="M30" s="61">
        <v>70</v>
      </c>
      <c r="N30" s="60">
        <v>70</v>
      </c>
      <c r="O30" s="60">
        <v>70</v>
      </c>
      <c r="P30" s="51">
        <v>0</v>
      </c>
      <c r="Q30" s="14">
        <f t="shared" si="0"/>
        <v>70</v>
      </c>
    </row>
    <row r="31" spans="2:17" ht="16" customHeight="1">
      <c r="B31" s="18">
        <f t="shared" si="1"/>
        <v>23</v>
      </c>
      <c r="C31" s="55" t="s">
        <v>146</v>
      </c>
      <c r="D31" s="53" t="s">
        <v>120</v>
      </c>
      <c r="E31" s="46"/>
      <c r="F31" s="46"/>
      <c r="G31" s="46"/>
      <c r="H31" s="46"/>
      <c r="I31" s="35"/>
      <c r="J31" s="60">
        <v>98</v>
      </c>
      <c r="K31" s="61">
        <v>90</v>
      </c>
      <c r="L31" s="61">
        <v>93</v>
      </c>
      <c r="M31" s="61">
        <v>90</v>
      </c>
      <c r="N31" s="60">
        <v>86.607142857142861</v>
      </c>
      <c r="O31" s="60">
        <v>84.553571428571431</v>
      </c>
      <c r="P31" s="51">
        <v>0</v>
      </c>
      <c r="Q31" s="14">
        <f t="shared" si="0"/>
        <v>90.360119047619051</v>
      </c>
    </row>
    <row r="32" spans="2:17" ht="16" customHeight="1">
      <c r="B32" s="18">
        <f t="shared" si="1"/>
        <v>24</v>
      </c>
      <c r="C32" s="55" t="s">
        <v>147</v>
      </c>
      <c r="D32" s="53" t="s">
        <v>121</v>
      </c>
      <c r="E32" s="46"/>
      <c r="F32" s="46"/>
      <c r="G32" s="46"/>
      <c r="H32" s="46"/>
      <c r="I32" s="35"/>
      <c r="J32" s="60">
        <v>85</v>
      </c>
      <c r="K32" s="61">
        <v>97</v>
      </c>
      <c r="L32" s="61">
        <v>70</v>
      </c>
      <c r="M32" s="61">
        <v>70</v>
      </c>
      <c r="N32" s="60">
        <v>89.642857142857139</v>
      </c>
      <c r="O32" s="60">
        <v>70</v>
      </c>
      <c r="P32" s="51">
        <v>0</v>
      </c>
      <c r="Q32" s="14">
        <f t="shared" si="0"/>
        <v>80.273809523809518</v>
      </c>
    </row>
    <row r="33" spans="2:17" ht="16" customHeight="1">
      <c r="B33" s="18">
        <f t="shared" si="1"/>
        <v>25</v>
      </c>
      <c r="C33" s="55" t="s">
        <v>148</v>
      </c>
      <c r="D33" s="53" t="s">
        <v>122</v>
      </c>
      <c r="E33" s="46"/>
      <c r="F33" s="46"/>
      <c r="G33" s="46"/>
      <c r="H33" s="46"/>
      <c r="I33" s="35"/>
      <c r="J33" s="60">
        <v>70</v>
      </c>
      <c r="K33" s="61">
        <v>70</v>
      </c>
      <c r="L33" s="61">
        <v>70</v>
      </c>
      <c r="M33" s="61">
        <v>70</v>
      </c>
      <c r="N33" s="60">
        <v>0</v>
      </c>
      <c r="O33" s="60">
        <v>0</v>
      </c>
      <c r="P33" s="51">
        <v>0</v>
      </c>
      <c r="Q33" s="14">
        <f t="shared" si="0"/>
        <v>46.666666666666664</v>
      </c>
    </row>
    <row r="34" spans="2:17" ht="16" customHeight="1">
      <c r="B34" s="18">
        <f t="shared" si="1"/>
        <v>26</v>
      </c>
      <c r="C34" s="55" t="s">
        <v>149</v>
      </c>
      <c r="D34" s="53" t="s">
        <v>123</v>
      </c>
      <c r="E34" s="46"/>
      <c r="F34" s="46"/>
      <c r="G34" s="46"/>
      <c r="H34" s="46"/>
      <c r="I34" s="35"/>
      <c r="J34" s="60">
        <v>70</v>
      </c>
      <c r="K34" s="61">
        <v>70</v>
      </c>
      <c r="L34" s="61">
        <v>70</v>
      </c>
      <c r="M34" s="61">
        <v>70</v>
      </c>
      <c r="N34" s="60">
        <v>70</v>
      </c>
      <c r="O34" s="60">
        <v>70</v>
      </c>
      <c r="P34" s="51">
        <v>0</v>
      </c>
      <c r="Q34" s="14">
        <f t="shared" si="0"/>
        <v>70</v>
      </c>
    </row>
    <row r="35" spans="2:17" ht="16" customHeight="1">
      <c r="B35" s="18">
        <f t="shared" si="1"/>
        <v>27</v>
      </c>
      <c r="C35" s="55" t="s">
        <v>150</v>
      </c>
      <c r="D35" s="53" t="s">
        <v>124</v>
      </c>
      <c r="E35" s="46"/>
      <c r="F35" s="46"/>
      <c r="G35" s="46"/>
      <c r="H35" s="46"/>
      <c r="I35" s="35"/>
      <c r="J35" s="60">
        <v>70</v>
      </c>
      <c r="K35" s="61">
        <v>90</v>
      </c>
      <c r="L35" s="61">
        <v>70</v>
      </c>
      <c r="M35" s="61">
        <v>75</v>
      </c>
      <c r="N35" s="60">
        <v>70</v>
      </c>
      <c r="O35" s="60">
        <v>70.089285714285722</v>
      </c>
      <c r="P35" s="51">
        <v>0</v>
      </c>
      <c r="Q35" s="14">
        <f t="shared" si="0"/>
        <v>74.18154761904762</v>
      </c>
    </row>
    <row r="36" spans="2:17" ht="16" customHeight="1">
      <c r="B36" s="18">
        <f t="shared" si="1"/>
        <v>28</v>
      </c>
      <c r="C36" s="45"/>
      <c r="D36" s="46"/>
      <c r="E36" s="46"/>
      <c r="F36" s="46"/>
      <c r="G36" s="46"/>
      <c r="H36" s="46"/>
      <c r="I36" s="35"/>
      <c r="J36" s="29"/>
      <c r="K36" s="29"/>
      <c r="L36" s="29"/>
      <c r="M36" s="29"/>
      <c r="N36" s="29"/>
      <c r="O36" s="29"/>
      <c r="P36" s="29"/>
      <c r="Q36" s="14"/>
    </row>
    <row r="37" spans="2:17" ht="16" customHeight="1">
      <c r="B37" s="18">
        <f t="shared" si="1"/>
        <v>29</v>
      </c>
      <c r="C37" s="45"/>
      <c r="D37" s="46"/>
      <c r="E37" s="46"/>
      <c r="F37" s="46"/>
      <c r="G37" s="46"/>
      <c r="H37" s="46"/>
      <c r="I37" s="35"/>
      <c r="J37" s="29"/>
      <c r="K37" s="29"/>
      <c r="L37" s="29"/>
      <c r="M37" s="29"/>
      <c r="N37" s="29"/>
      <c r="O37" s="29"/>
      <c r="P37" s="29"/>
      <c r="Q37" s="14"/>
    </row>
    <row r="38" spans="2:17" ht="16" customHeight="1">
      <c r="B38" s="18">
        <f t="shared" si="1"/>
        <v>30</v>
      </c>
      <c r="C38" s="45"/>
      <c r="D38" s="46"/>
      <c r="E38" s="46"/>
      <c r="F38" s="46"/>
      <c r="G38" s="46"/>
      <c r="H38" s="46"/>
      <c r="I38" s="35"/>
      <c r="J38" s="29"/>
      <c r="K38" s="29"/>
      <c r="L38" s="29"/>
      <c r="M38" s="29"/>
      <c r="N38" s="29"/>
      <c r="O38" s="29"/>
      <c r="P38" s="29"/>
      <c r="Q38" s="14"/>
    </row>
    <row r="39" spans="2:17" ht="14" customHeight="1">
      <c r="B39" s="18">
        <f t="shared" si="1"/>
        <v>31</v>
      </c>
      <c r="C39" s="47"/>
      <c r="D39" s="46"/>
      <c r="E39" s="46"/>
      <c r="F39" s="46"/>
      <c r="G39" s="46"/>
      <c r="H39" s="46"/>
      <c r="I39" s="35"/>
      <c r="J39" s="29"/>
      <c r="K39" s="29"/>
      <c r="L39" s="29"/>
      <c r="M39" s="29"/>
      <c r="N39" s="29"/>
      <c r="O39" s="29"/>
      <c r="P39" s="29"/>
      <c r="Q39" s="14"/>
    </row>
    <row r="40" spans="2:17" ht="14" customHeight="1">
      <c r="B40" s="18">
        <f t="shared" si="1"/>
        <v>32</v>
      </c>
      <c r="C40" s="45"/>
      <c r="D40" s="46"/>
      <c r="E40" s="46"/>
      <c r="F40" s="46"/>
      <c r="G40" s="46"/>
      <c r="H40" s="46"/>
      <c r="I40" s="35"/>
      <c r="J40" s="29"/>
      <c r="K40" s="29"/>
      <c r="L40" s="29"/>
      <c r="M40" s="29"/>
      <c r="N40" s="29"/>
      <c r="O40" s="29"/>
      <c r="P40" s="29"/>
      <c r="Q40" s="14"/>
    </row>
    <row r="41" spans="2:17" ht="14" customHeight="1">
      <c r="B41" s="18">
        <f t="shared" si="1"/>
        <v>33</v>
      </c>
      <c r="C41" s="47"/>
      <c r="D41" s="46"/>
      <c r="E41" s="46"/>
      <c r="F41" s="46"/>
      <c r="G41" s="46"/>
      <c r="H41" s="46"/>
      <c r="I41" s="35"/>
      <c r="J41" s="29"/>
      <c r="K41" s="29"/>
      <c r="L41" s="29"/>
      <c r="M41" s="29"/>
      <c r="N41" s="29"/>
      <c r="O41" s="29"/>
      <c r="P41" s="29"/>
      <c r="Q41" s="14"/>
    </row>
    <row r="42" spans="2:17" ht="14" customHeight="1">
      <c r="B42" s="18">
        <f t="shared" si="1"/>
        <v>34</v>
      </c>
      <c r="C42" s="45"/>
      <c r="D42" s="46"/>
      <c r="E42" s="46"/>
      <c r="F42" s="46"/>
      <c r="G42" s="46"/>
      <c r="H42" s="46"/>
      <c r="I42" s="35"/>
      <c r="J42" s="29"/>
      <c r="K42" s="29"/>
      <c r="L42" s="29"/>
      <c r="M42" s="29"/>
      <c r="N42" s="29"/>
      <c r="O42" s="29"/>
      <c r="P42" s="29"/>
      <c r="Q42" s="14"/>
    </row>
    <row r="43" spans="2:17" ht="14" customHeight="1">
      <c r="B43" s="18">
        <f t="shared" si="1"/>
        <v>35</v>
      </c>
      <c r="C43" s="45"/>
      <c r="D43" s="46"/>
      <c r="E43" s="46"/>
      <c r="F43" s="46"/>
      <c r="G43" s="46"/>
      <c r="H43" s="46"/>
      <c r="I43" s="35"/>
      <c r="J43" s="29"/>
      <c r="K43" s="29"/>
      <c r="L43" s="29"/>
      <c r="M43" s="29"/>
      <c r="N43" s="29"/>
      <c r="O43" s="29"/>
      <c r="P43" s="2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/>
    </row>
    <row r="54" spans="2:17">
      <c r="C54" s="69"/>
      <c r="D54" s="69"/>
      <c r="E54" s="17"/>
      <c r="H54" s="73" t="s">
        <v>19</v>
      </c>
      <c r="I54" s="73"/>
      <c r="J54" s="23">
        <f>COUNTIF(J9:J53,"&gt;=70")</f>
        <v>27</v>
      </c>
      <c r="K54" s="23">
        <f t="shared" ref="K54:P54" si="2">COUNTIF(K9:K53,"&gt;=70")</f>
        <v>27</v>
      </c>
      <c r="L54" s="23">
        <f t="shared" si="2"/>
        <v>27</v>
      </c>
      <c r="M54" s="23">
        <f t="shared" si="2"/>
        <v>27</v>
      </c>
      <c r="N54" s="23">
        <f t="shared" si="2"/>
        <v>24</v>
      </c>
      <c r="O54" s="64">
        <v>23</v>
      </c>
      <c r="P54" s="23">
        <f t="shared" si="2"/>
        <v>0</v>
      </c>
      <c r="Q54" s="27">
        <f t="shared" ref="Q54" si="3">COUNTIF(Q9:Q48,"&gt;=70")</f>
        <v>23</v>
      </c>
    </row>
    <row r="55" spans="2:17">
      <c r="C55" s="69"/>
      <c r="D55" s="69"/>
      <c r="E55" s="21"/>
      <c r="H55" s="74" t="s">
        <v>20</v>
      </c>
      <c r="I55" s="74"/>
      <c r="J55" s="24">
        <v>0</v>
      </c>
      <c r="K55" s="32">
        <v>0</v>
      </c>
      <c r="L55" s="32">
        <v>0</v>
      </c>
      <c r="M55" s="32">
        <v>0</v>
      </c>
      <c r="N55" s="32">
        <v>3</v>
      </c>
      <c r="O55" s="32">
        <v>4</v>
      </c>
      <c r="P55" s="32">
        <v>0</v>
      </c>
      <c r="Q55" s="24">
        <f t="shared" ref="Q55" si="4">COUNTIF(Q9:Q53,"&lt;70")</f>
        <v>4</v>
      </c>
    </row>
    <row r="56" spans="2:17">
      <c r="C56" s="69"/>
      <c r="D56" s="69"/>
      <c r="E56" s="69"/>
      <c r="H56" s="74" t="s">
        <v>21</v>
      </c>
      <c r="I56" s="74"/>
      <c r="J56" s="24">
        <f>COUNT(J9:J53)</f>
        <v>27</v>
      </c>
      <c r="K56" s="24">
        <f t="shared" ref="K56:Q56" si="5">COUNT(K9:K53)</f>
        <v>27</v>
      </c>
      <c r="L56" s="24">
        <f t="shared" si="5"/>
        <v>27</v>
      </c>
      <c r="M56" s="24">
        <f t="shared" si="5"/>
        <v>27</v>
      </c>
      <c r="N56" s="24">
        <f t="shared" si="5"/>
        <v>27</v>
      </c>
      <c r="O56" s="24">
        <f t="shared" si="5"/>
        <v>27</v>
      </c>
      <c r="P56" s="24">
        <f t="shared" si="5"/>
        <v>27</v>
      </c>
      <c r="Q56" s="24">
        <f t="shared" si="5"/>
        <v>27</v>
      </c>
    </row>
    <row r="57" spans="2:17">
      <c r="C57" s="69"/>
      <c r="D57" s="69"/>
      <c r="E57" s="17"/>
      <c r="F57" s="12"/>
      <c r="H57" s="76" t="s">
        <v>16</v>
      </c>
      <c r="I57" s="76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>
        <f t="shared" si="6"/>
        <v>0.88888888888888884</v>
      </c>
      <c r="O57" s="26">
        <f t="shared" si="6"/>
        <v>0.85185185185185186</v>
      </c>
      <c r="P57" s="26">
        <f t="shared" si="6"/>
        <v>0</v>
      </c>
      <c r="Q57" s="26">
        <f t="shared" si="6"/>
        <v>0.85185185185185186</v>
      </c>
    </row>
    <row r="58" spans="2:17">
      <c r="C58" s="69"/>
      <c r="D58" s="69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0.1111111111111111</v>
      </c>
      <c r="O58" s="26">
        <f t="shared" si="7"/>
        <v>0.14814814814814814</v>
      </c>
      <c r="P58" s="26">
        <f t="shared" si="7"/>
        <v>0</v>
      </c>
      <c r="Q58" s="26">
        <f t="shared" si="7"/>
        <v>0.14814814814814814</v>
      </c>
    </row>
    <row r="59" spans="2:17">
      <c r="C59" s="69"/>
      <c r="D59" s="69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68" t="s">
        <v>18</v>
      </c>
      <c r="K62" s="68"/>
      <c r="L62" s="68"/>
      <c r="M62" s="68"/>
      <c r="N62" s="68"/>
      <c r="O62" s="68"/>
      <c r="P62" s="68"/>
    </row>
  </sheetData>
  <mergeCells count="32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>
      <c r="C3" s="72" t="s">
        <v>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20"/>
      <c r="R3" s="20"/>
    </row>
    <row r="4" spans="2:18">
      <c r="C4" t="s">
        <v>0</v>
      </c>
      <c r="D4" s="78" t="s">
        <v>294</v>
      </c>
      <c r="E4" s="78"/>
      <c r="F4" s="78"/>
      <c r="G4" s="78"/>
      <c r="I4" t="s">
        <v>1</v>
      </c>
      <c r="J4" s="80" t="s">
        <v>297</v>
      </c>
      <c r="K4" s="80"/>
      <c r="M4" t="s">
        <v>2</v>
      </c>
      <c r="N4" s="79">
        <v>45637</v>
      </c>
      <c r="O4" s="79"/>
    </row>
    <row r="5" spans="2:18" ht="6.75" customHeight="1">
      <c r="D5" s="6"/>
      <c r="E5" s="6"/>
      <c r="F5" s="6"/>
      <c r="G5" s="6"/>
    </row>
    <row r="6" spans="2:18">
      <c r="C6" t="s">
        <v>3</v>
      </c>
      <c r="D6" s="80" t="s">
        <v>291</v>
      </c>
      <c r="E6" s="80"/>
      <c r="F6" s="80"/>
      <c r="G6" s="80"/>
      <c r="I6" s="70" t="s">
        <v>22</v>
      </c>
      <c r="J6" s="70"/>
      <c r="K6" s="71" t="s">
        <v>24</v>
      </c>
      <c r="L6" s="71"/>
      <c r="M6" s="71"/>
      <c r="N6" s="71"/>
      <c r="O6" s="71"/>
      <c r="P6" s="71"/>
    </row>
    <row r="7" spans="2:18" ht="11.25" customHeight="1"/>
    <row r="8" spans="2:18">
      <c r="B8" s="3" t="s">
        <v>4</v>
      </c>
      <c r="C8" s="3" t="s">
        <v>6</v>
      </c>
      <c r="D8" s="81" t="s">
        <v>5</v>
      </c>
      <c r="E8" s="81"/>
      <c r="F8" s="81"/>
      <c r="G8" s="81"/>
      <c r="H8" s="81"/>
      <c r="I8" s="8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7" t="s">
        <v>181</v>
      </c>
      <c r="D9" s="58" t="s">
        <v>151</v>
      </c>
      <c r="E9" s="48"/>
      <c r="F9" s="48"/>
      <c r="G9" s="48"/>
      <c r="H9" s="38"/>
      <c r="I9" s="39"/>
      <c r="J9" s="60">
        <v>70</v>
      </c>
      <c r="K9" s="61">
        <v>70</v>
      </c>
      <c r="L9" s="61">
        <v>70</v>
      </c>
      <c r="M9" s="61">
        <v>70</v>
      </c>
      <c r="N9" s="60">
        <v>0</v>
      </c>
      <c r="O9" s="60">
        <v>0</v>
      </c>
      <c r="P9" s="19">
        <v>0</v>
      </c>
      <c r="Q9" s="14">
        <f>SUM(J9:P9)/6</f>
        <v>46.666666666666664</v>
      </c>
    </row>
    <row r="10" spans="2:18" ht="16">
      <c r="B10" s="18">
        <f>B9+1</f>
        <v>2</v>
      </c>
      <c r="C10" s="57" t="s">
        <v>182</v>
      </c>
      <c r="D10" s="59" t="s">
        <v>152</v>
      </c>
      <c r="E10" s="48"/>
      <c r="F10" s="48"/>
      <c r="G10" s="48"/>
      <c r="H10" s="38"/>
      <c r="I10" s="39"/>
      <c r="J10" s="62">
        <v>70</v>
      </c>
      <c r="K10" s="61">
        <v>70</v>
      </c>
      <c r="L10" s="61">
        <v>70</v>
      </c>
      <c r="M10" s="61">
        <v>70</v>
      </c>
      <c r="N10" s="60">
        <v>0</v>
      </c>
      <c r="O10" s="60">
        <v>0</v>
      </c>
      <c r="P10" s="19">
        <v>0</v>
      </c>
      <c r="Q10" s="14">
        <f t="shared" ref="Q10:Q38" si="0">SUM(J10:P10)/6</f>
        <v>46.666666666666664</v>
      </c>
    </row>
    <row r="11" spans="2:18" ht="16">
      <c r="B11" s="18">
        <f t="shared" ref="B11:B53" si="1">B10+1</f>
        <v>3</v>
      </c>
      <c r="C11" s="57" t="s">
        <v>183</v>
      </c>
      <c r="D11" s="59" t="s">
        <v>153</v>
      </c>
      <c r="E11" s="48"/>
      <c r="F11" s="48"/>
      <c r="G11" s="48"/>
      <c r="H11" s="38"/>
      <c r="I11" s="39"/>
      <c r="J11" s="62">
        <v>90</v>
      </c>
      <c r="K11" s="61">
        <v>98</v>
      </c>
      <c r="L11" s="61">
        <v>70</v>
      </c>
      <c r="M11" s="61">
        <v>70</v>
      </c>
      <c r="N11" s="60">
        <v>78</v>
      </c>
      <c r="O11" s="60">
        <v>70</v>
      </c>
      <c r="P11" s="19">
        <v>0</v>
      </c>
      <c r="Q11" s="14">
        <f t="shared" si="0"/>
        <v>79.333333333333329</v>
      </c>
    </row>
    <row r="12" spans="2:18" ht="16">
      <c r="B12" s="18">
        <f t="shared" si="1"/>
        <v>4</v>
      </c>
      <c r="C12" s="57" t="s">
        <v>184</v>
      </c>
      <c r="D12" s="59" t="s">
        <v>154</v>
      </c>
      <c r="E12" s="48"/>
      <c r="F12" s="48"/>
      <c r="G12" s="48"/>
      <c r="H12" s="38"/>
      <c r="I12" s="39"/>
      <c r="J12" s="62">
        <v>85</v>
      </c>
      <c r="K12" s="61">
        <v>83</v>
      </c>
      <c r="L12" s="61">
        <v>70</v>
      </c>
      <c r="M12" s="61">
        <v>70</v>
      </c>
      <c r="N12" s="60">
        <v>73</v>
      </c>
      <c r="O12" s="60">
        <v>70</v>
      </c>
      <c r="P12" s="19">
        <v>0</v>
      </c>
      <c r="Q12" s="14">
        <f t="shared" si="0"/>
        <v>75.166666666666671</v>
      </c>
    </row>
    <row r="13" spans="2:18" ht="16">
      <c r="B13" s="18">
        <f t="shared" si="1"/>
        <v>5</v>
      </c>
      <c r="C13" s="57" t="s">
        <v>185</v>
      </c>
      <c r="D13" s="59" t="s">
        <v>155</v>
      </c>
      <c r="E13" s="48"/>
      <c r="F13" s="48"/>
      <c r="G13" s="48"/>
      <c r="H13" s="38"/>
      <c r="I13" s="39"/>
      <c r="J13" s="62">
        <v>85</v>
      </c>
      <c r="K13" s="61">
        <v>97</v>
      </c>
      <c r="L13" s="61">
        <v>70</v>
      </c>
      <c r="M13" s="61">
        <v>80</v>
      </c>
      <c r="N13" s="60">
        <v>70</v>
      </c>
      <c r="O13" s="60">
        <v>70</v>
      </c>
      <c r="P13" s="19">
        <v>0</v>
      </c>
      <c r="Q13" s="14">
        <f t="shared" si="0"/>
        <v>78.666666666666671</v>
      </c>
    </row>
    <row r="14" spans="2:18" ht="16">
      <c r="B14" s="18">
        <f t="shared" si="1"/>
        <v>6</v>
      </c>
      <c r="C14" s="57" t="s">
        <v>186</v>
      </c>
      <c r="D14" s="59" t="s">
        <v>156</v>
      </c>
      <c r="E14" s="48"/>
      <c r="F14" s="46"/>
      <c r="G14" s="48"/>
      <c r="H14" s="38"/>
      <c r="I14" s="39"/>
      <c r="J14" s="62">
        <v>85</v>
      </c>
      <c r="K14" s="61">
        <v>83</v>
      </c>
      <c r="L14" s="61">
        <v>70</v>
      </c>
      <c r="M14" s="61">
        <v>70</v>
      </c>
      <c r="N14" s="60">
        <v>0</v>
      </c>
      <c r="O14" s="60">
        <v>0</v>
      </c>
      <c r="P14" s="19">
        <v>0</v>
      </c>
      <c r="Q14" s="14">
        <f t="shared" si="0"/>
        <v>51.333333333333336</v>
      </c>
    </row>
    <row r="15" spans="2:18" ht="16">
      <c r="B15" s="18">
        <f t="shared" si="1"/>
        <v>7</v>
      </c>
      <c r="C15" s="57" t="s">
        <v>187</v>
      </c>
      <c r="D15" s="59" t="s">
        <v>157</v>
      </c>
      <c r="E15" s="48"/>
      <c r="F15" s="48"/>
      <c r="G15" s="48"/>
      <c r="H15" s="38"/>
      <c r="I15" s="39"/>
      <c r="J15" s="62">
        <v>85</v>
      </c>
      <c r="K15" s="61">
        <v>83</v>
      </c>
      <c r="L15" s="61">
        <v>70</v>
      </c>
      <c r="M15" s="61">
        <v>70</v>
      </c>
      <c r="N15" s="60">
        <v>70</v>
      </c>
      <c r="O15" s="60">
        <v>70</v>
      </c>
      <c r="P15" s="19">
        <v>0</v>
      </c>
      <c r="Q15" s="14">
        <f t="shared" si="0"/>
        <v>74.666666666666671</v>
      </c>
    </row>
    <row r="16" spans="2:18" ht="16">
      <c r="B16" s="18">
        <f t="shared" si="1"/>
        <v>8</v>
      </c>
      <c r="C16" s="57" t="s">
        <v>188</v>
      </c>
      <c r="D16" s="59" t="s">
        <v>158</v>
      </c>
      <c r="E16" s="48"/>
      <c r="F16" s="48"/>
      <c r="G16" s="48"/>
      <c r="H16" s="38"/>
      <c r="I16" s="39"/>
      <c r="J16" s="62">
        <v>70</v>
      </c>
      <c r="K16" s="61">
        <v>70</v>
      </c>
      <c r="L16" s="61">
        <v>70</v>
      </c>
      <c r="M16" s="61">
        <v>70</v>
      </c>
      <c r="N16" s="60">
        <v>0</v>
      </c>
      <c r="O16" s="60">
        <v>0</v>
      </c>
      <c r="P16" s="19">
        <v>0</v>
      </c>
      <c r="Q16" s="14">
        <f t="shared" si="0"/>
        <v>46.666666666666664</v>
      </c>
    </row>
    <row r="17" spans="2:17" ht="16">
      <c r="B17" s="18">
        <f t="shared" si="1"/>
        <v>9</v>
      </c>
      <c r="C17" s="57" t="s">
        <v>189</v>
      </c>
      <c r="D17" s="59" t="s">
        <v>159</v>
      </c>
      <c r="E17" s="48"/>
      <c r="F17" s="48"/>
      <c r="G17" s="48"/>
      <c r="H17" s="38"/>
      <c r="I17" s="39"/>
      <c r="J17" s="62">
        <v>85</v>
      </c>
      <c r="K17" s="61">
        <v>95</v>
      </c>
      <c r="L17" s="61">
        <v>80</v>
      </c>
      <c r="M17" s="61">
        <v>72</v>
      </c>
      <c r="N17" s="60">
        <v>78</v>
      </c>
      <c r="O17" s="60">
        <v>74</v>
      </c>
      <c r="P17" s="19">
        <v>0</v>
      </c>
      <c r="Q17" s="14">
        <f t="shared" si="0"/>
        <v>80.666666666666671</v>
      </c>
    </row>
    <row r="18" spans="2:17" ht="16">
      <c r="B18" s="18">
        <f t="shared" si="1"/>
        <v>10</v>
      </c>
      <c r="C18" s="57" t="s">
        <v>190</v>
      </c>
      <c r="D18" s="59" t="s">
        <v>160</v>
      </c>
      <c r="E18" s="48"/>
      <c r="F18" s="48"/>
      <c r="G18" s="48"/>
      <c r="H18" s="38"/>
      <c r="I18" s="39"/>
      <c r="J18" s="62">
        <v>90</v>
      </c>
      <c r="K18" s="61">
        <v>97</v>
      </c>
      <c r="L18" s="61">
        <v>90</v>
      </c>
      <c r="M18" s="61">
        <v>80</v>
      </c>
      <c r="N18" s="60">
        <v>90</v>
      </c>
      <c r="O18" s="60">
        <v>90</v>
      </c>
      <c r="P18" s="19">
        <v>0</v>
      </c>
      <c r="Q18" s="14">
        <f t="shared" si="0"/>
        <v>89.5</v>
      </c>
    </row>
    <row r="19" spans="2:17" ht="16">
      <c r="B19" s="18">
        <f t="shared" si="1"/>
        <v>11</v>
      </c>
      <c r="C19" s="57" t="s">
        <v>191</v>
      </c>
      <c r="D19" s="59" t="s">
        <v>161</v>
      </c>
      <c r="E19" s="49"/>
      <c r="F19" s="49"/>
      <c r="G19" s="49"/>
      <c r="H19" s="40"/>
      <c r="I19" s="41"/>
      <c r="J19" s="62">
        <v>85</v>
      </c>
      <c r="K19" s="61">
        <v>85</v>
      </c>
      <c r="L19" s="61">
        <v>70</v>
      </c>
      <c r="M19" s="61">
        <v>70</v>
      </c>
      <c r="N19" s="60">
        <v>77</v>
      </c>
      <c r="O19" s="60">
        <v>74</v>
      </c>
      <c r="P19" s="19">
        <v>0</v>
      </c>
      <c r="Q19" s="14">
        <f t="shared" si="0"/>
        <v>76.833333333333329</v>
      </c>
    </row>
    <row r="20" spans="2:17" ht="16">
      <c r="B20" s="18">
        <f t="shared" si="1"/>
        <v>12</v>
      </c>
      <c r="C20" s="57" t="s">
        <v>192</v>
      </c>
      <c r="D20" s="59" t="s">
        <v>162</v>
      </c>
      <c r="E20" s="48"/>
      <c r="F20" s="48"/>
      <c r="G20" s="48"/>
      <c r="H20" s="38"/>
      <c r="I20" s="39"/>
      <c r="J20" s="62">
        <v>85</v>
      </c>
      <c r="K20" s="61">
        <v>97</v>
      </c>
      <c r="L20" s="61">
        <v>80</v>
      </c>
      <c r="M20" s="61">
        <v>95</v>
      </c>
      <c r="N20" s="60">
        <v>70</v>
      </c>
      <c r="O20" s="60">
        <v>70</v>
      </c>
      <c r="P20" s="19">
        <v>0</v>
      </c>
      <c r="Q20" s="14">
        <f t="shared" si="0"/>
        <v>82.833333333333329</v>
      </c>
    </row>
    <row r="21" spans="2:17" ht="16">
      <c r="B21" s="18">
        <f t="shared" si="1"/>
        <v>13</v>
      </c>
      <c r="C21" s="57" t="s">
        <v>193</v>
      </c>
      <c r="D21" s="59" t="s">
        <v>163</v>
      </c>
      <c r="E21" s="48"/>
      <c r="F21" s="48"/>
      <c r="G21" s="48"/>
      <c r="H21" s="38"/>
      <c r="I21" s="39"/>
      <c r="J21" s="62">
        <v>70</v>
      </c>
      <c r="K21" s="61">
        <v>70</v>
      </c>
      <c r="L21" s="61">
        <v>70</v>
      </c>
      <c r="M21" s="61">
        <v>70</v>
      </c>
      <c r="N21" s="60">
        <v>0</v>
      </c>
      <c r="O21" s="60">
        <v>0</v>
      </c>
      <c r="P21" s="19">
        <v>0</v>
      </c>
      <c r="Q21" s="14">
        <f t="shared" si="0"/>
        <v>46.666666666666664</v>
      </c>
    </row>
    <row r="22" spans="2:17" ht="16">
      <c r="B22" s="18">
        <f t="shared" si="1"/>
        <v>14</v>
      </c>
      <c r="C22" s="57" t="s">
        <v>194</v>
      </c>
      <c r="D22" s="59" t="s">
        <v>164</v>
      </c>
      <c r="E22" s="48"/>
      <c r="F22" s="48"/>
      <c r="G22" s="48"/>
      <c r="H22" s="38"/>
      <c r="I22" s="39"/>
      <c r="J22" s="62">
        <v>85</v>
      </c>
      <c r="K22" s="61">
        <v>70</v>
      </c>
      <c r="L22" s="61">
        <v>70</v>
      </c>
      <c r="M22" s="61">
        <v>70</v>
      </c>
      <c r="N22" s="60">
        <v>0</v>
      </c>
      <c r="O22" s="60">
        <v>0</v>
      </c>
      <c r="P22" s="19">
        <v>0</v>
      </c>
      <c r="Q22" s="14">
        <f t="shared" si="0"/>
        <v>49.166666666666664</v>
      </c>
    </row>
    <row r="23" spans="2:17" ht="16">
      <c r="B23" s="18">
        <f t="shared" si="1"/>
        <v>15</v>
      </c>
      <c r="C23" s="57" t="s">
        <v>195</v>
      </c>
      <c r="D23" s="59" t="s">
        <v>165</v>
      </c>
      <c r="E23" s="38"/>
      <c r="F23" s="38"/>
      <c r="G23" s="38"/>
      <c r="H23" s="38"/>
      <c r="I23" s="39"/>
      <c r="J23" s="62">
        <v>70</v>
      </c>
      <c r="K23" s="61">
        <v>97</v>
      </c>
      <c r="L23" s="61">
        <v>70</v>
      </c>
      <c r="M23" s="61">
        <v>70</v>
      </c>
      <c r="N23" s="60">
        <v>78</v>
      </c>
      <c r="O23" s="60">
        <v>70</v>
      </c>
      <c r="P23" s="44">
        <v>0</v>
      </c>
      <c r="Q23" s="14">
        <f t="shared" si="0"/>
        <v>75.833333333333329</v>
      </c>
    </row>
    <row r="24" spans="2:17" ht="16">
      <c r="B24" s="18">
        <f t="shared" si="1"/>
        <v>16</v>
      </c>
      <c r="C24" s="57" t="s">
        <v>196</v>
      </c>
      <c r="D24" s="59" t="s">
        <v>166</v>
      </c>
      <c r="E24" s="38"/>
      <c r="F24" s="38"/>
      <c r="G24" s="38"/>
      <c r="H24" s="38"/>
      <c r="I24" s="39"/>
      <c r="J24" s="62">
        <v>90</v>
      </c>
      <c r="K24" s="61">
        <v>97</v>
      </c>
      <c r="L24" s="61">
        <v>70</v>
      </c>
      <c r="M24" s="61">
        <v>70</v>
      </c>
      <c r="N24" s="60">
        <v>70</v>
      </c>
      <c r="O24" s="60">
        <v>70</v>
      </c>
      <c r="P24" s="44">
        <v>0</v>
      </c>
      <c r="Q24" s="14">
        <f t="shared" si="0"/>
        <v>77.833333333333329</v>
      </c>
    </row>
    <row r="25" spans="2:17" ht="16">
      <c r="B25" s="18">
        <f t="shared" si="1"/>
        <v>17</v>
      </c>
      <c r="C25" s="57" t="s">
        <v>197</v>
      </c>
      <c r="D25" s="59" t="s">
        <v>167</v>
      </c>
      <c r="E25" s="38"/>
      <c r="F25" s="38"/>
      <c r="G25" s="38"/>
      <c r="H25" s="38"/>
      <c r="I25" s="39"/>
      <c r="J25" s="62">
        <v>85</v>
      </c>
      <c r="K25" s="61">
        <v>97</v>
      </c>
      <c r="L25" s="61">
        <v>95</v>
      </c>
      <c r="M25" s="61">
        <v>95</v>
      </c>
      <c r="N25" s="60">
        <v>90</v>
      </c>
      <c r="O25" s="60">
        <v>90</v>
      </c>
      <c r="P25" s="44">
        <v>0</v>
      </c>
      <c r="Q25" s="14">
        <f t="shared" si="0"/>
        <v>92</v>
      </c>
    </row>
    <row r="26" spans="2:17" ht="16">
      <c r="B26" s="18">
        <f t="shared" si="1"/>
        <v>18</v>
      </c>
      <c r="C26" s="57" t="s">
        <v>198</v>
      </c>
      <c r="D26" s="59" t="s">
        <v>168</v>
      </c>
      <c r="E26" s="38"/>
      <c r="F26" s="38"/>
      <c r="G26" s="38"/>
      <c r="H26" s="38"/>
      <c r="I26" s="39"/>
      <c r="J26" s="62">
        <v>70</v>
      </c>
      <c r="K26" s="61">
        <v>85</v>
      </c>
      <c r="L26" s="61">
        <v>70</v>
      </c>
      <c r="M26" s="61">
        <v>70</v>
      </c>
      <c r="N26" s="60">
        <v>79</v>
      </c>
      <c r="O26" s="60">
        <v>74</v>
      </c>
      <c r="P26" s="44">
        <v>0</v>
      </c>
      <c r="Q26" s="14">
        <f t="shared" si="0"/>
        <v>74.666666666666671</v>
      </c>
    </row>
    <row r="27" spans="2:17" ht="16">
      <c r="B27" s="18">
        <f t="shared" si="1"/>
        <v>19</v>
      </c>
      <c r="C27" s="57" t="s">
        <v>199</v>
      </c>
      <c r="D27" s="59" t="s">
        <v>169</v>
      </c>
      <c r="E27" s="38"/>
      <c r="F27" s="38"/>
      <c r="G27" s="38"/>
      <c r="H27" s="38"/>
      <c r="I27" s="39"/>
      <c r="J27" s="62">
        <v>85</v>
      </c>
      <c r="K27" s="61">
        <v>85</v>
      </c>
      <c r="L27" s="61">
        <v>70</v>
      </c>
      <c r="M27" s="61">
        <v>70</v>
      </c>
      <c r="N27" s="60">
        <v>0</v>
      </c>
      <c r="O27" s="60">
        <v>0</v>
      </c>
      <c r="P27" s="44">
        <v>0</v>
      </c>
      <c r="Q27" s="14">
        <f t="shared" si="0"/>
        <v>51.666666666666664</v>
      </c>
    </row>
    <row r="28" spans="2:17" ht="16">
      <c r="B28" s="18">
        <f t="shared" si="1"/>
        <v>20</v>
      </c>
      <c r="C28" s="57" t="s">
        <v>200</v>
      </c>
      <c r="D28" s="59" t="s">
        <v>170</v>
      </c>
      <c r="E28" s="38"/>
      <c r="F28" s="38"/>
      <c r="G28" s="38"/>
      <c r="H28" s="38"/>
      <c r="I28" s="39"/>
      <c r="J28" s="62">
        <v>70</v>
      </c>
      <c r="K28" s="61">
        <v>70</v>
      </c>
      <c r="L28" s="61">
        <v>70</v>
      </c>
      <c r="M28" s="61">
        <v>70</v>
      </c>
      <c r="N28" s="60">
        <v>0</v>
      </c>
      <c r="O28" s="60">
        <v>0</v>
      </c>
      <c r="P28" s="44">
        <v>0</v>
      </c>
      <c r="Q28" s="14">
        <f t="shared" si="0"/>
        <v>46.666666666666664</v>
      </c>
    </row>
    <row r="29" spans="2:17" ht="16">
      <c r="B29" s="18">
        <f t="shared" si="1"/>
        <v>21</v>
      </c>
      <c r="C29" s="57" t="s">
        <v>201</v>
      </c>
      <c r="D29" s="59" t="s">
        <v>171</v>
      </c>
      <c r="E29" s="38"/>
      <c r="F29" s="38"/>
      <c r="G29" s="38"/>
      <c r="H29" s="38"/>
      <c r="I29" s="39"/>
      <c r="J29" s="62">
        <v>70</v>
      </c>
      <c r="K29" s="61">
        <v>70</v>
      </c>
      <c r="L29" s="61">
        <v>70</v>
      </c>
      <c r="M29" s="61">
        <v>70</v>
      </c>
      <c r="N29" s="60">
        <v>0</v>
      </c>
      <c r="O29" s="60">
        <v>0</v>
      </c>
      <c r="P29" s="44">
        <v>0</v>
      </c>
      <c r="Q29" s="14">
        <f t="shared" si="0"/>
        <v>46.666666666666664</v>
      </c>
    </row>
    <row r="30" spans="2:17" ht="15">
      <c r="B30" s="18">
        <f t="shared" si="1"/>
        <v>22</v>
      </c>
      <c r="C30" s="57" t="s">
        <v>202</v>
      </c>
      <c r="D30" s="59" t="s">
        <v>172</v>
      </c>
      <c r="E30" s="36"/>
      <c r="F30" s="36"/>
      <c r="G30" s="36"/>
      <c r="H30" s="36"/>
      <c r="I30" s="37"/>
      <c r="J30" s="62">
        <v>70</v>
      </c>
      <c r="K30" s="61">
        <v>85</v>
      </c>
      <c r="L30" s="61">
        <v>70</v>
      </c>
      <c r="M30" s="61">
        <v>70</v>
      </c>
      <c r="N30" s="60">
        <v>77</v>
      </c>
      <c r="O30" s="60">
        <v>70</v>
      </c>
      <c r="P30" s="44">
        <v>0</v>
      </c>
      <c r="Q30" s="14">
        <f t="shared" si="0"/>
        <v>73.666666666666671</v>
      </c>
    </row>
    <row r="31" spans="2:17" ht="15">
      <c r="B31" s="18">
        <f t="shared" si="1"/>
        <v>23</v>
      </c>
      <c r="C31" s="57" t="s">
        <v>203</v>
      </c>
      <c r="D31" s="59" t="s">
        <v>173</v>
      </c>
      <c r="E31" s="36"/>
      <c r="F31" s="36"/>
      <c r="G31" s="36"/>
      <c r="H31" s="36"/>
      <c r="I31" s="37"/>
      <c r="J31" s="62">
        <v>70</v>
      </c>
      <c r="K31" s="61">
        <v>98</v>
      </c>
      <c r="L31" s="61">
        <v>70</v>
      </c>
      <c r="M31" s="61">
        <v>70</v>
      </c>
      <c r="N31" s="60">
        <v>91</v>
      </c>
      <c r="O31" s="60">
        <v>70</v>
      </c>
      <c r="P31" s="44">
        <v>0</v>
      </c>
      <c r="Q31" s="14">
        <f t="shared" si="0"/>
        <v>78.166666666666671</v>
      </c>
    </row>
    <row r="32" spans="2:17" ht="15">
      <c r="B32" s="18">
        <f t="shared" si="1"/>
        <v>24</v>
      </c>
      <c r="C32" s="57" t="s">
        <v>204</v>
      </c>
      <c r="D32" s="59" t="s">
        <v>174</v>
      </c>
      <c r="E32" s="36"/>
      <c r="F32" s="36"/>
      <c r="G32" s="36"/>
      <c r="H32" s="36"/>
      <c r="I32" s="37"/>
      <c r="J32" s="62">
        <v>85</v>
      </c>
      <c r="K32" s="61">
        <v>83</v>
      </c>
      <c r="L32" s="61">
        <v>70</v>
      </c>
      <c r="M32" s="61">
        <v>70</v>
      </c>
      <c r="N32" s="60">
        <v>70</v>
      </c>
      <c r="O32" s="60">
        <v>72</v>
      </c>
      <c r="P32" s="44">
        <v>0</v>
      </c>
      <c r="Q32" s="14">
        <f t="shared" si="0"/>
        <v>75</v>
      </c>
    </row>
    <row r="33" spans="2:17" ht="15">
      <c r="B33" s="18">
        <f t="shared" si="1"/>
        <v>25</v>
      </c>
      <c r="C33" s="57" t="s">
        <v>205</v>
      </c>
      <c r="D33" s="59" t="s">
        <v>175</v>
      </c>
      <c r="E33" s="36"/>
      <c r="F33" s="36"/>
      <c r="G33" s="36"/>
      <c r="H33" s="36"/>
      <c r="I33" s="37"/>
      <c r="J33" s="62">
        <v>70</v>
      </c>
      <c r="K33" s="61">
        <v>85</v>
      </c>
      <c r="L33" s="61">
        <v>70</v>
      </c>
      <c r="M33" s="61">
        <v>70</v>
      </c>
      <c r="N33" s="60">
        <v>77</v>
      </c>
      <c r="O33" s="60">
        <v>70</v>
      </c>
      <c r="P33" s="44">
        <v>0</v>
      </c>
      <c r="Q33" s="14">
        <f t="shared" si="0"/>
        <v>73.666666666666671</v>
      </c>
    </row>
    <row r="34" spans="2:17" ht="15">
      <c r="B34" s="18">
        <f t="shared" si="1"/>
        <v>26</v>
      </c>
      <c r="C34" s="57" t="s">
        <v>206</v>
      </c>
      <c r="D34" s="59" t="s">
        <v>176</v>
      </c>
      <c r="E34" s="36"/>
      <c r="F34" s="36"/>
      <c r="G34" s="36"/>
      <c r="H34" s="36"/>
      <c r="I34" s="37"/>
      <c r="J34" s="62">
        <v>97</v>
      </c>
      <c r="K34" s="61">
        <v>98</v>
      </c>
      <c r="L34" s="61">
        <v>70</v>
      </c>
      <c r="M34" s="61">
        <v>70</v>
      </c>
      <c r="N34" s="60">
        <v>81</v>
      </c>
      <c r="O34" s="60">
        <v>77</v>
      </c>
      <c r="P34" s="44">
        <v>0</v>
      </c>
      <c r="Q34" s="14">
        <f t="shared" si="0"/>
        <v>82.166666666666671</v>
      </c>
    </row>
    <row r="35" spans="2:17" ht="15">
      <c r="B35" s="18">
        <f t="shared" si="1"/>
        <v>27</v>
      </c>
      <c r="C35" s="57" t="s">
        <v>207</v>
      </c>
      <c r="D35" s="59" t="s">
        <v>177</v>
      </c>
      <c r="E35" s="36"/>
      <c r="F35" s="36"/>
      <c r="G35" s="36"/>
      <c r="H35" s="36"/>
      <c r="I35" s="37"/>
      <c r="J35" s="62">
        <v>70</v>
      </c>
      <c r="K35" s="61">
        <v>98</v>
      </c>
      <c r="L35" s="61">
        <v>70</v>
      </c>
      <c r="M35" s="61">
        <v>70</v>
      </c>
      <c r="N35" s="60">
        <v>81</v>
      </c>
      <c r="O35" s="60">
        <v>77</v>
      </c>
      <c r="P35" s="44">
        <v>0</v>
      </c>
      <c r="Q35" s="14">
        <f t="shared" si="0"/>
        <v>77.666666666666671</v>
      </c>
    </row>
    <row r="36" spans="2:17" ht="15">
      <c r="B36" s="18">
        <f t="shared" si="1"/>
        <v>28</v>
      </c>
      <c r="C36" s="57" t="s">
        <v>208</v>
      </c>
      <c r="D36" s="59" t="s">
        <v>178</v>
      </c>
      <c r="E36" s="36"/>
      <c r="F36" s="36"/>
      <c r="G36" s="36"/>
      <c r="H36" s="36"/>
      <c r="I36" s="37"/>
      <c r="J36" s="62">
        <v>100</v>
      </c>
      <c r="K36" s="61">
        <v>98</v>
      </c>
      <c r="L36" s="61">
        <v>98</v>
      </c>
      <c r="M36" s="61">
        <v>100</v>
      </c>
      <c r="N36" s="60">
        <v>81</v>
      </c>
      <c r="O36" s="60">
        <v>82</v>
      </c>
      <c r="P36" s="44">
        <v>0</v>
      </c>
      <c r="Q36" s="14">
        <f t="shared" si="0"/>
        <v>93.166666666666671</v>
      </c>
    </row>
    <row r="37" spans="2:17" ht="15">
      <c r="B37" s="18">
        <f t="shared" si="1"/>
        <v>29</v>
      </c>
      <c r="C37" s="57" t="s">
        <v>209</v>
      </c>
      <c r="D37" s="59" t="s">
        <v>179</v>
      </c>
      <c r="E37" s="36"/>
      <c r="F37" s="36"/>
      <c r="G37" s="36"/>
      <c r="H37" s="36"/>
      <c r="I37" s="37"/>
      <c r="J37" s="62">
        <v>70</v>
      </c>
      <c r="K37" s="61">
        <v>98</v>
      </c>
      <c r="L37" s="61">
        <v>70</v>
      </c>
      <c r="M37" s="61">
        <v>70</v>
      </c>
      <c r="N37" s="60">
        <v>81</v>
      </c>
      <c r="O37" s="60">
        <v>74</v>
      </c>
      <c r="P37" s="44">
        <v>0</v>
      </c>
      <c r="Q37" s="14">
        <f t="shared" si="0"/>
        <v>77.166666666666671</v>
      </c>
    </row>
    <row r="38" spans="2:17" ht="15">
      <c r="B38" s="18">
        <f t="shared" si="1"/>
        <v>30</v>
      </c>
      <c r="C38" s="57" t="s">
        <v>210</v>
      </c>
      <c r="D38" s="59" t="s">
        <v>180</v>
      </c>
      <c r="E38" s="36"/>
      <c r="F38" s="36"/>
      <c r="G38" s="36"/>
      <c r="H38" s="36"/>
      <c r="I38" s="37"/>
      <c r="J38" s="62">
        <v>70</v>
      </c>
      <c r="K38" s="61">
        <v>70</v>
      </c>
      <c r="L38" s="61">
        <v>70</v>
      </c>
      <c r="M38" s="61">
        <v>70</v>
      </c>
      <c r="N38" s="60">
        <v>0</v>
      </c>
      <c r="O38" s="60">
        <v>0</v>
      </c>
      <c r="P38" s="51">
        <v>0</v>
      </c>
      <c r="Q38" s="14">
        <f t="shared" si="0"/>
        <v>46.666666666666664</v>
      </c>
    </row>
    <row r="39" spans="2:17">
      <c r="B39" s="18">
        <f t="shared" si="1"/>
        <v>31</v>
      </c>
      <c r="C39" s="18"/>
      <c r="D39" s="75"/>
      <c r="E39" s="75"/>
      <c r="F39" s="75"/>
      <c r="G39" s="75"/>
      <c r="H39" s="75"/>
      <c r="I39" s="75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5"/>
      <c r="E40" s="75"/>
      <c r="F40" s="75"/>
      <c r="G40" s="75"/>
      <c r="H40" s="75"/>
      <c r="I40" s="75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5"/>
      <c r="E41" s="75"/>
      <c r="F41" s="75"/>
      <c r="G41" s="75"/>
      <c r="H41" s="75"/>
      <c r="I41" s="75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5"/>
      <c r="E42" s="75"/>
      <c r="F42" s="75"/>
      <c r="G42" s="75"/>
      <c r="H42" s="75"/>
      <c r="I42" s="75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5"/>
      <c r="E43" s="75"/>
      <c r="F43" s="75"/>
      <c r="G43" s="75"/>
      <c r="H43" s="75"/>
      <c r="I43" s="75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/>
    </row>
    <row r="54" spans="2:17">
      <c r="C54" s="69"/>
      <c r="D54" s="69"/>
      <c r="E54" s="17"/>
      <c r="H54" s="73" t="s">
        <v>19</v>
      </c>
      <c r="I54" s="73"/>
      <c r="J54" s="23">
        <f>COUNTIF(J9:J53,"&gt;=70")</f>
        <v>30</v>
      </c>
      <c r="K54" s="23">
        <f t="shared" ref="K54:P54" si="2">COUNTIF(K9:K53,"&gt;=70")</f>
        <v>30</v>
      </c>
      <c r="L54" s="23">
        <f t="shared" si="2"/>
        <v>30</v>
      </c>
      <c r="M54" s="23">
        <f t="shared" si="2"/>
        <v>30</v>
      </c>
      <c r="N54" s="23">
        <f t="shared" si="2"/>
        <v>20</v>
      </c>
      <c r="O54" s="23">
        <f t="shared" si="2"/>
        <v>20</v>
      </c>
      <c r="P54" s="23">
        <f t="shared" si="2"/>
        <v>0</v>
      </c>
      <c r="Q54" s="27">
        <f t="shared" ref="Q54" si="3">COUNTIF(Q9:Q48,"&gt;=70")</f>
        <v>20</v>
      </c>
    </row>
    <row r="55" spans="2:17">
      <c r="C55" s="69"/>
      <c r="D55" s="69"/>
      <c r="E55" s="21"/>
      <c r="H55" s="74" t="s">
        <v>20</v>
      </c>
      <c r="I55" s="74"/>
      <c r="J55" s="24">
        <v>0</v>
      </c>
      <c r="K55" s="32">
        <v>0</v>
      </c>
      <c r="L55" s="32">
        <v>0</v>
      </c>
      <c r="M55" s="32">
        <v>0</v>
      </c>
      <c r="N55" s="32">
        <v>10</v>
      </c>
      <c r="O55" s="32">
        <v>10</v>
      </c>
      <c r="P55" s="32">
        <v>0</v>
      </c>
      <c r="Q55" s="24">
        <f t="shared" ref="Q55" si="4">COUNTIF(Q9:Q53,"&lt;70")</f>
        <v>10</v>
      </c>
    </row>
    <row r="56" spans="2:17">
      <c r="C56" s="69"/>
      <c r="D56" s="69"/>
      <c r="E56" s="69"/>
      <c r="H56" s="74" t="s">
        <v>21</v>
      </c>
      <c r="I56" s="74"/>
      <c r="J56" s="24">
        <f>COUNT(J9:J53)</f>
        <v>30</v>
      </c>
      <c r="K56" s="24">
        <f t="shared" ref="K56:Q56" si="5">COUNT(K9:K53)</f>
        <v>30</v>
      </c>
      <c r="L56" s="24">
        <f t="shared" si="5"/>
        <v>30</v>
      </c>
      <c r="M56" s="24">
        <f t="shared" si="5"/>
        <v>30</v>
      </c>
      <c r="N56" s="24">
        <f t="shared" si="5"/>
        <v>30</v>
      </c>
      <c r="O56" s="24">
        <f t="shared" si="5"/>
        <v>30</v>
      </c>
      <c r="P56" s="24">
        <f t="shared" si="5"/>
        <v>30</v>
      </c>
      <c r="Q56" s="24">
        <f t="shared" si="5"/>
        <v>30</v>
      </c>
    </row>
    <row r="57" spans="2:17">
      <c r="C57" s="69"/>
      <c r="D57" s="69"/>
      <c r="E57" s="17"/>
      <c r="F57" s="12"/>
      <c r="H57" s="76" t="s">
        <v>16</v>
      </c>
      <c r="I57" s="76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>
        <f t="shared" si="6"/>
        <v>0.66666666666666663</v>
      </c>
      <c r="O57" s="26">
        <f t="shared" si="6"/>
        <v>0.66666666666666663</v>
      </c>
      <c r="P57" s="26">
        <f t="shared" si="6"/>
        <v>0</v>
      </c>
      <c r="Q57" s="26">
        <f t="shared" si="6"/>
        <v>0.66666666666666663</v>
      </c>
    </row>
    <row r="58" spans="2:17">
      <c r="C58" s="69"/>
      <c r="D58" s="69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0.33333333333333331</v>
      </c>
      <c r="O58" s="26">
        <f t="shared" si="7"/>
        <v>0.33333333333333331</v>
      </c>
      <c r="P58" s="26">
        <f t="shared" si="7"/>
        <v>0</v>
      </c>
      <c r="Q58" s="26">
        <f t="shared" si="7"/>
        <v>0.33333333333333331</v>
      </c>
    </row>
    <row r="59" spans="2:17">
      <c r="C59" s="69"/>
      <c r="D59" s="69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68" t="s">
        <v>18</v>
      </c>
      <c r="K62" s="68"/>
      <c r="L62" s="68"/>
      <c r="M62" s="68"/>
      <c r="N62" s="68"/>
      <c r="O62" s="68"/>
      <c r="P62" s="68"/>
    </row>
  </sheetData>
  <mergeCells count="37">
    <mergeCell ref="D8:I8"/>
    <mergeCell ref="D6:G6"/>
    <mergeCell ref="I6:J6"/>
    <mergeCell ref="K6:P6"/>
    <mergeCell ref="B2:P2"/>
    <mergeCell ref="C3:P3"/>
    <mergeCell ref="D4:G4"/>
    <mergeCell ref="J4:K4"/>
    <mergeCell ref="N4:O4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>
      <c r="C3" s="72" t="s">
        <v>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20"/>
      <c r="R3" s="20"/>
    </row>
    <row r="4" spans="2:18">
      <c r="C4" t="s">
        <v>0</v>
      </c>
      <c r="D4" s="78" t="s">
        <v>25</v>
      </c>
      <c r="E4" s="78"/>
      <c r="F4" s="78"/>
      <c r="G4" s="78"/>
      <c r="I4" t="s">
        <v>1</v>
      </c>
      <c r="J4" s="80" t="s">
        <v>296</v>
      </c>
      <c r="K4" s="80"/>
      <c r="M4" t="s">
        <v>2</v>
      </c>
      <c r="N4" s="79">
        <v>45637</v>
      </c>
      <c r="O4" s="79"/>
    </row>
    <row r="5" spans="2:18" ht="6.75" customHeight="1">
      <c r="D5" s="6"/>
      <c r="E5" s="6"/>
      <c r="F5" s="6"/>
      <c r="G5" s="6"/>
    </row>
    <row r="6" spans="2:18">
      <c r="C6" t="s">
        <v>3</v>
      </c>
      <c r="D6" s="80" t="s">
        <v>291</v>
      </c>
      <c r="E6" s="80"/>
      <c r="F6" s="80"/>
      <c r="G6" s="80"/>
      <c r="I6" s="70" t="s">
        <v>22</v>
      </c>
      <c r="J6" s="70"/>
      <c r="K6" s="71" t="s">
        <v>24</v>
      </c>
      <c r="L6" s="71"/>
      <c r="M6" s="71"/>
      <c r="N6" s="71"/>
      <c r="O6" s="71"/>
      <c r="P6" s="71"/>
    </row>
    <row r="7" spans="2:18" ht="11.25" customHeight="1"/>
    <row r="8" spans="2:18">
      <c r="B8" s="3" t="s">
        <v>4</v>
      </c>
      <c r="C8" s="3" t="s">
        <v>6</v>
      </c>
      <c r="D8" s="81" t="s">
        <v>5</v>
      </c>
      <c r="E8" s="81"/>
      <c r="F8" s="81"/>
      <c r="G8" s="81"/>
      <c r="H8" s="81"/>
      <c r="I8" s="8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5" t="s">
        <v>230</v>
      </c>
      <c r="D9" s="58" t="s">
        <v>211</v>
      </c>
      <c r="E9" s="48"/>
      <c r="F9" s="48"/>
      <c r="G9" s="48"/>
      <c r="H9" s="48"/>
      <c r="I9" s="39"/>
      <c r="J9" s="60">
        <v>95</v>
      </c>
      <c r="K9" s="63">
        <v>90</v>
      </c>
      <c r="L9" s="61">
        <v>85</v>
      </c>
      <c r="M9" s="61">
        <v>80</v>
      </c>
      <c r="N9" s="60">
        <v>69.642857142857139</v>
      </c>
      <c r="O9" s="60">
        <v>70</v>
      </c>
      <c r="P9" s="66">
        <v>80</v>
      </c>
      <c r="Q9" s="14">
        <f>SUM(J9:P9)/7</f>
        <v>81.377551020408163</v>
      </c>
    </row>
    <row r="10" spans="2:18" ht="16">
      <c r="B10" s="18">
        <f>B9+1</f>
        <v>2</v>
      </c>
      <c r="C10" s="55" t="s">
        <v>231</v>
      </c>
      <c r="D10" s="59" t="s">
        <v>212</v>
      </c>
      <c r="E10" s="48"/>
      <c r="F10" s="48"/>
      <c r="G10" s="48"/>
      <c r="H10" s="48"/>
      <c r="I10" s="39"/>
      <c r="J10" s="60">
        <v>85</v>
      </c>
      <c r="K10" s="63">
        <v>80</v>
      </c>
      <c r="L10" s="61">
        <v>90</v>
      </c>
      <c r="M10" s="61">
        <v>95</v>
      </c>
      <c r="N10" s="60">
        <v>70</v>
      </c>
      <c r="O10" s="60">
        <v>70</v>
      </c>
      <c r="P10" s="66">
        <v>90</v>
      </c>
      <c r="Q10" s="14">
        <f t="shared" ref="Q10:Q21" si="0">SUM(J10:P10)/7</f>
        <v>82.857142857142861</v>
      </c>
    </row>
    <row r="11" spans="2:18" ht="16">
      <c r="B11" s="18">
        <f t="shared" ref="B11:B53" si="1">B10+1</f>
        <v>3</v>
      </c>
      <c r="C11" s="55" t="s">
        <v>232</v>
      </c>
      <c r="D11" s="59" t="s">
        <v>213</v>
      </c>
      <c r="E11" s="48"/>
      <c r="F11" s="48"/>
      <c r="G11" s="48"/>
      <c r="H11" s="48"/>
      <c r="I11" s="39"/>
      <c r="J11" s="60">
        <v>80</v>
      </c>
      <c r="K11" s="63">
        <v>70</v>
      </c>
      <c r="L11" s="61">
        <v>70</v>
      </c>
      <c r="M11" s="61">
        <v>70</v>
      </c>
      <c r="N11" s="60">
        <v>70</v>
      </c>
      <c r="O11" s="60">
        <v>70</v>
      </c>
      <c r="P11" s="66">
        <v>80</v>
      </c>
      <c r="Q11" s="14">
        <f t="shared" si="0"/>
        <v>72.857142857142861</v>
      </c>
    </row>
    <row r="12" spans="2:18" ht="16">
      <c r="B12" s="18">
        <f t="shared" si="1"/>
        <v>4</v>
      </c>
      <c r="C12" s="55" t="s">
        <v>233</v>
      </c>
      <c r="D12" s="59" t="s">
        <v>214</v>
      </c>
      <c r="E12" s="48"/>
      <c r="F12" s="48"/>
      <c r="G12" s="48"/>
      <c r="H12" s="48"/>
      <c r="I12" s="39"/>
      <c r="J12" s="60">
        <v>85</v>
      </c>
      <c r="K12" s="63">
        <v>97</v>
      </c>
      <c r="L12" s="61">
        <v>85</v>
      </c>
      <c r="M12" s="61">
        <v>95</v>
      </c>
      <c r="N12" s="60">
        <v>69.642857142857139</v>
      </c>
      <c r="O12" s="60">
        <v>70</v>
      </c>
      <c r="P12" s="66">
        <v>80</v>
      </c>
      <c r="Q12" s="14">
        <f t="shared" si="0"/>
        <v>83.091836734693871</v>
      </c>
    </row>
    <row r="13" spans="2:18" ht="16">
      <c r="B13" s="18">
        <f t="shared" si="1"/>
        <v>5</v>
      </c>
      <c r="C13" s="55" t="s">
        <v>234</v>
      </c>
      <c r="D13" s="59" t="s">
        <v>215</v>
      </c>
      <c r="E13" s="48"/>
      <c r="F13" s="48"/>
      <c r="G13" s="48"/>
      <c r="H13" s="48"/>
      <c r="I13" s="39"/>
      <c r="J13" s="60">
        <v>95</v>
      </c>
      <c r="K13" s="63">
        <v>100</v>
      </c>
      <c r="L13" s="61">
        <v>80</v>
      </c>
      <c r="M13" s="61">
        <v>97</v>
      </c>
      <c r="N13" s="60">
        <v>80</v>
      </c>
      <c r="O13" s="60">
        <v>83.988095238095241</v>
      </c>
      <c r="P13" s="66">
        <v>95</v>
      </c>
      <c r="Q13" s="14">
        <f t="shared" si="0"/>
        <v>90.14115646258503</v>
      </c>
    </row>
    <row r="14" spans="2:18" ht="16">
      <c r="B14" s="18">
        <f t="shared" si="1"/>
        <v>6</v>
      </c>
      <c r="C14" s="55" t="s">
        <v>235</v>
      </c>
      <c r="D14" s="59" t="s">
        <v>216</v>
      </c>
      <c r="E14" s="48"/>
      <c r="F14" s="48"/>
      <c r="G14" s="48"/>
      <c r="H14" s="48"/>
      <c r="I14" s="39"/>
      <c r="J14" s="60">
        <v>70</v>
      </c>
      <c r="K14" s="63">
        <v>70</v>
      </c>
      <c r="L14" s="61">
        <v>70</v>
      </c>
      <c r="M14" s="61">
        <v>70</v>
      </c>
      <c r="N14" s="60">
        <v>70</v>
      </c>
      <c r="O14" s="60">
        <v>75.833333333333329</v>
      </c>
      <c r="P14" s="66">
        <v>90</v>
      </c>
      <c r="Q14" s="14">
        <f t="shared" si="0"/>
        <v>73.690476190476176</v>
      </c>
    </row>
    <row r="15" spans="2:18" ht="16">
      <c r="B15" s="18">
        <f t="shared" si="1"/>
        <v>7</v>
      </c>
      <c r="C15" s="55" t="s">
        <v>236</v>
      </c>
      <c r="D15" s="59" t="s">
        <v>217</v>
      </c>
      <c r="E15" s="48"/>
      <c r="F15" s="48"/>
      <c r="G15" s="48"/>
      <c r="H15" s="48"/>
      <c r="I15" s="39"/>
      <c r="J15" s="60">
        <v>95</v>
      </c>
      <c r="K15" s="63">
        <v>70</v>
      </c>
      <c r="L15" s="61">
        <v>85</v>
      </c>
      <c r="M15" s="61">
        <v>90</v>
      </c>
      <c r="N15" s="60">
        <v>93.75</v>
      </c>
      <c r="O15" s="60">
        <v>93.75</v>
      </c>
      <c r="P15" s="66">
        <v>90</v>
      </c>
      <c r="Q15" s="14">
        <f t="shared" si="0"/>
        <v>88.214285714285708</v>
      </c>
    </row>
    <row r="16" spans="2:18" ht="16">
      <c r="B16" s="18">
        <f t="shared" si="1"/>
        <v>8</v>
      </c>
      <c r="C16" s="55" t="s">
        <v>237</v>
      </c>
      <c r="D16" s="59" t="s">
        <v>218</v>
      </c>
      <c r="E16" s="48"/>
      <c r="F16" s="48"/>
      <c r="G16" s="48"/>
      <c r="H16" s="48"/>
      <c r="I16" s="39"/>
      <c r="J16" s="60">
        <v>95</v>
      </c>
      <c r="K16" s="63">
        <v>85</v>
      </c>
      <c r="L16" s="61">
        <v>85</v>
      </c>
      <c r="M16" s="61">
        <v>80</v>
      </c>
      <c r="N16" s="60">
        <v>93.75</v>
      </c>
      <c r="O16" s="60">
        <v>93.75</v>
      </c>
      <c r="P16" s="66">
        <v>90</v>
      </c>
      <c r="Q16" s="14">
        <f t="shared" si="0"/>
        <v>88.928571428571431</v>
      </c>
    </row>
    <row r="17" spans="2:17" ht="16">
      <c r="B17" s="18">
        <f t="shared" si="1"/>
        <v>9</v>
      </c>
      <c r="C17" s="55" t="s">
        <v>238</v>
      </c>
      <c r="D17" s="59" t="s">
        <v>219</v>
      </c>
      <c r="E17" s="48"/>
      <c r="F17" s="48"/>
      <c r="G17" s="48"/>
      <c r="H17" s="48"/>
      <c r="I17" s="39"/>
      <c r="J17" s="60">
        <v>95</v>
      </c>
      <c r="K17" s="63">
        <v>80</v>
      </c>
      <c r="L17" s="61">
        <v>90</v>
      </c>
      <c r="M17" s="61">
        <v>80</v>
      </c>
      <c r="N17" s="60">
        <v>87.142857142857139</v>
      </c>
      <c r="O17" s="60">
        <v>91.547619047619037</v>
      </c>
      <c r="P17" s="66">
        <v>95</v>
      </c>
      <c r="Q17" s="14">
        <f t="shared" si="0"/>
        <v>88.384353741496597</v>
      </c>
    </row>
    <row r="18" spans="2:17" ht="16">
      <c r="B18" s="18">
        <f t="shared" si="1"/>
        <v>10</v>
      </c>
      <c r="C18" s="55" t="s">
        <v>239</v>
      </c>
      <c r="D18" s="59" t="s">
        <v>220</v>
      </c>
      <c r="E18" s="49"/>
      <c r="F18" s="49"/>
      <c r="G18" s="49"/>
      <c r="H18" s="49"/>
      <c r="I18" s="41"/>
      <c r="J18" s="60">
        <v>95</v>
      </c>
      <c r="K18" s="63">
        <v>77</v>
      </c>
      <c r="L18" s="61">
        <v>70</v>
      </c>
      <c r="M18" s="61">
        <v>75</v>
      </c>
      <c r="N18" s="60">
        <v>70</v>
      </c>
      <c r="O18" s="60">
        <v>70</v>
      </c>
      <c r="P18" s="66">
        <v>90</v>
      </c>
      <c r="Q18" s="14">
        <f t="shared" si="0"/>
        <v>78.142857142857139</v>
      </c>
    </row>
    <row r="19" spans="2:17" ht="16">
      <c r="B19" s="18">
        <f t="shared" si="1"/>
        <v>11</v>
      </c>
      <c r="C19" s="55" t="s">
        <v>240</v>
      </c>
      <c r="D19" s="59" t="s">
        <v>221</v>
      </c>
      <c r="E19" s="48"/>
      <c r="F19" s="48"/>
      <c r="G19" s="48"/>
      <c r="H19" s="48"/>
      <c r="I19" s="39"/>
      <c r="J19" s="60">
        <v>95</v>
      </c>
      <c r="K19" s="63">
        <v>100</v>
      </c>
      <c r="L19" s="61">
        <v>90</v>
      </c>
      <c r="M19" s="61">
        <v>100</v>
      </c>
      <c r="N19" s="60">
        <v>87.142857142857139</v>
      </c>
      <c r="O19" s="60">
        <v>88.214285714285708</v>
      </c>
      <c r="P19" s="66">
        <v>95</v>
      </c>
      <c r="Q19" s="14">
        <f t="shared" si="0"/>
        <v>93.622448979591823</v>
      </c>
    </row>
    <row r="20" spans="2:17" ht="16">
      <c r="B20" s="18">
        <f t="shared" si="1"/>
        <v>12</v>
      </c>
      <c r="C20" s="55" t="s">
        <v>241</v>
      </c>
      <c r="D20" s="59" t="s">
        <v>222</v>
      </c>
      <c r="E20" s="48"/>
      <c r="F20" s="48"/>
      <c r="G20" s="48"/>
      <c r="H20" s="48"/>
      <c r="I20" s="39"/>
      <c r="J20" s="60">
        <v>70</v>
      </c>
      <c r="K20" s="63">
        <v>70</v>
      </c>
      <c r="L20" s="61">
        <v>70</v>
      </c>
      <c r="M20" s="61">
        <v>70</v>
      </c>
      <c r="N20" s="60">
        <v>0</v>
      </c>
      <c r="O20" s="60">
        <v>0</v>
      </c>
      <c r="P20" s="66">
        <v>80</v>
      </c>
      <c r="Q20" s="14">
        <f t="shared" si="0"/>
        <v>51.428571428571431</v>
      </c>
    </row>
    <row r="21" spans="2:17" ht="16">
      <c r="B21" s="18">
        <f t="shared" si="1"/>
        <v>13</v>
      </c>
      <c r="C21" s="55" t="s">
        <v>242</v>
      </c>
      <c r="D21" s="59" t="s">
        <v>223</v>
      </c>
      <c r="E21" s="48"/>
      <c r="F21" s="48"/>
      <c r="G21" s="48"/>
      <c r="H21" s="48"/>
      <c r="I21" s="39"/>
      <c r="J21" s="60">
        <v>95</v>
      </c>
      <c r="K21" s="63">
        <v>70</v>
      </c>
      <c r="L21" s="61">
        <v>90</v>
      </c>
      <c r="M21" s="61">
        <v>90</v>
      </c>
      <c r="N21" s="60">
        <v>70</v>
      </c>
      <c r="O21" s="60">
        <v>70</v>
      </c>
      <c r="P21" s="66">
        <v>90</v>
      </c>
      <c r="Q21" s="14">
        <f t="shared" si="0"/>
        <v>82.142857142857139</v>
      </c>
    </row>
    <row r="22" spans="2:17" ht="15">
      <c r="B22" s="18">
        <f t="shared" si="1"/>
        <v>14</v>
      </c>
      <c r="C22" s="55" t="s">
        <v>243</v>
      </c>
      <c r="D22" s="59" t="s">
        <v>224</v>
      </c>
      <c r="E22" s="36"/>
      <c r="F22" s="36"/>
      <c r="G22" s="36"/>
      <c r="H22" s="36"/>
      <c r="I22" s="37"/>
      <c r="J22" s="60">
        <v>95</v>
      </c>
      <c r="K22" s="63">
        <v>96</v>
      </c>
      <c r="L22" s="61">
        <v>70</v>
      </c>
      <c r="M22" s="61">
        <v>90</v>
      </c>
      <c r="N22" s="60">
        <v>69.642857142857139</v>
      </c>
      <c r="O22" s="60">
        <v>70</v>
      </c>
      <c r="P22" s="66">
        <v>80</v>
      </c>
      <c r="Q22" s="14">
        <f t="shared" ref="Q22:Q24" si="2">SUM(J22:P22)/7</f>
        <v>81.520408163265301</v>
      </c>
    </row>
    <row r="23" spans="2:17" ht="15">
      <c r="B23" s="18">
        <f t="shared" si="1"/>
        <v>15</v>
      </c>
      <c r="C23" s="55" t="s">
        <v>244</v>
      </c>
      <c r="D23" s="59" t="s">
        <v>225</v>
      </c>
      <c r="E23" s="36"/>
      <c r="F23" s="36"/>
      <c r="G23" s="36"/>
      <c r="H23" s="36"/>
      <c r="I23" s="37"/>
      <c r="J23" s="60">
        <v>90</v>
      </c>
      <c r="K23" s="63">
        <v>83</v>
      </c>
      <c r="L23" s="61">
        <v>90</v>
      </c>
      <c r="M23" s="61">
        <v>80</v>
      </c>
      <c r="N23" s="60">
        <v>87.142857142857139</v>
      </c>
      <c r="O23" s="60">
        <v>86.547619047619037</v>
      </c>
      <c r="P23" s="66">
        <v>95</v>
      </c>
      <c r="Q23" s="14">
        <f t="shared" si="2"/>
        <v>87.384353741496597</v>
      </c>
    </row>
    <row r="24" spans="2:17" ht="15">
      <c r="B24" s="18">
        <f t="shared" si="1"/>
        <v>16</v>
      </c>
      <c r="C24" s="55" t="s">
        <v>245</v>
      </c>
      <c r="D24" s="59" t="s">
        <v>226</v>
      </c>
      <c r="E24" s="36"/>
      <c r="F24" s="36"/>
      <c r="G24" s="36"/>
      <c r="H24" s="36"/>
      <c r="I24" s="37"/>
      <c r="J24" s="60">
        <v>95</v>
      </c>
      <c r="K24" s="63">
        <v>95</v>
      </c>
      <c r="L24" s="61">
        <v>90</v>
      </c>
      <c r="M24" s="61">
        <v>75</v>
      </c>
      <c r="N24" s="60">
        <v>87.142857142857139</v>
      </c>
      <c r="O24" s="60">
        <v>88.214285714285708</v>
      </c>
      <c r="P24" s="66">
        <v>95</v>
      </c>
      <c r="Q24" s="14">
        <f t="shared" si="2"/>
        <v>89.336734693877546</v>
      </c>
    </row>
    <row r="25" spans="2:17" ht="15">
      <c r="B25" s="18">
        <f t="shared" si="1"/>
        <v>17</v>
      </c>
      <c r="C25" s="55" t="s">
        <v>246</v>
      </c>
      <c r="D25" s="59" t="s">
        <v>227</v>
      </c>
      <c r="E25" s="36"/>
      <c r="F25" s="36"/>
      <c r="G25" s="36"/>
      <c r="H25" s="36"/>
      <c r="I25" s="37"/>
      <c r="J25" s="60">
        <v>88</v>
      </c>
      <c r="K25" s="63">
        <v>70</v>
      </c>
      <c r="L25" s="61">
        <v>85</v>
      </c>
      <c r="M25" s="61">
        <v>70</v>
      </c>
      <c r="N25" s="60">
        <v>89.464285714285722</v>
      </c>
      <c r="O25" s="60">
        <v>88.988095238095241</v>
      </c>
      <c r="P25" s="66">
        <v>95</v>
      </c>
      <c r="Q25" s="14">
        <f t="shared" ref="Q25:Q27" si="3">SUM(J25:P25)/7</f>
        <v>83.778911564625858</v>
      </c>
    </row>
    <row r="26" spans="2:17" ht="15">
      <c r="B26" s="18">
        <f t="shared" si="1"/>
        <v>18</v>
      </c>
      <c r="C26" s="55" t="s">
        <v>247</v>
      </c>
      <c r="D26" s="59" t="s">
        <v>228</v>
      </c>
      <c r="E26" s="36"/>
      <c r="F26" s="36"/>
      <c r="G26" s="36"/>
      <c r="H26" s="36"/>
      <c r="I26" s="37"/>
      <c r="J26" s="60">
        <v>90</v>
      </c>
      <c r="K26" s="63">
        <v>70</v>
      </c>
      <c r="L26" s="61">
        <v>85</v>
      </c>
      <c r="M26" s="61">
        <v>90</v>
      </c>
      <c r="N26" s="60">
        <v>93.75</v>
      </c>
      <c r="O26" s="60">
        <v>93.75</v>
      </c>
      <c r="P26" s="66">
        <v>90</v>
      </c>
      <c r="Q26" s="14">
        <f t="shared" si="3"/>
        <v>87.5</v>
      </c>
    </row>
    <row r="27" spans="2:17" ht="15">
      <c r="B27" s="18">
        <f t="shared" si="1"/>
        <v>19</v>
      </c>
      <c r="C27" s="55" t="s">
        <v>248</v>
      </c>
      <c r="D27" s="59" t="s">
        <v>229</v>
      </c>
      <c r="E27" s="36"/>
      <c r="F27" s="36"/>
      <c r="G27" s="36"/>
      <c r="H27" s="36"/>
      <c r="I27" s="37"/>
      <c r="J27" s="62">
        <v>100</v>
      </c>
      <c r="K27" s="63">
        <v>90</v>
      </c>
      <c r="L27" s="61">
        <v>85</v>
      </c>
      <c r="M27" s="61">
        <v>93</v>
      </c>
      <c r="N27" s="60">
        <v>93.75</v>
      </c>
      <c r="O27" s="60">
        <v>94.583333333333329</v>
      </c>
      <c r="P27" s="66">
        <v>90</v>
      </c>
      <c r="Q27" s="14">
        <f t="shared" si="3"/>
        <v>92.333333333333343</v>
      </c>
    </row>
    <row r="28" spans="2:17">
      <c r="B28" s="18">
        <f t="shared" si="1"/>
        <v>20</v>
      </c>
      <c r="C28" s="18"/>
      <c r="D28" s="85"/>
      <c r="E28" s="86"/>
      <c r="F28" s="86"/>
      <c r="G28" s="86"/>
      <c r="H28" s="86"/>
      <c r="I28" s="87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85"/>
      <c r="E29" s="86"/>
      <c r="F29" s="86"/>
      <c r="G29" s="86"/>
      <c r="H29" s="86"/>
      <c r="I29" s="87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85"/>
      <c r="E30" s="86"/>
      <c r="F30" s="86"/>
      <c r="G30" s="86"/>
      <c r="H30" s="86"/>
      <c r="I30" s="87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85"/>
      <c r="E31" s="86"/>
      <c r="F31" s="86"/>
      <c r="G31" s="86"/>
      <c r="H31" s="86"/>
      <c r="I31" s="87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85"/>
      <c r="E32" s="86"/>
      <c r="F32" s="86"/>
      <c r="G32" s="86"/>
      <c r="H32" s="86"/>
      <c r="I32" s="87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85"/>
      <c r="E33" s="86"/>
      <c r="F33" s="86"/>
      <c r="G33" s="86"/>
      <c r="H33" s="86"/>
      <c r="I33" s="87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85"/>
      <c r="E34" s="86"/>
      <c r="F34" s="86"/>
      <c r="G34" s="86"/>
      <c r="H34" s="86"/>
      <c r="I34" s="87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85"/>
      <c r="E35" s="86"/>
      <c r="F35" s="86"/>
      <c r="G35" s="86"/>
      <c r="H35" s="86"/>
      <c r="I35" s="87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85"/>
      <c r="E36" s="86"/>
      <c r="F36" s="86"/>
      <c r="G36" s="86"/>
      <c r="H36" s="86"/>
      <c r="I36" s="87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85"/>
      <c r="E37" s="86"/>
      <c r="F37" s="86"/>
      <c r="G37" s="86"/>
      <c r="H37" s="86"/>
      <c r="I37" s="87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5"/>
      <c r="E38" s="75"/>
      <c r="F38" s="75"/>
      <c r="G38" s="75"/>
      <c r="H38" s="75"/>
      <c r="I38" s="75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5"/>
      <c r="E39" s="75"/>
      <c r="F39" s="75"/>
      <c r="G39" s="75"/>
      <c r="H39" s="75"/>
      <c r="I39" s="75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5"/>
      <c r="E40" s="75"/>
      <c r="F40" s="75"/>
      <c r="G40" s="75"/>
      <c r="H40" s="75"/>
      <c r="I40" s="75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5"/>
      <c r="E41" s="75"/>
      <c r="F41" s="75"/>
      <c r="G41" s="75"/>
      <c r="H41" s="75"/>
      <c r="I41" s="75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5"/>
      <c r="E42" s="75"/>
      <c r="F42" s="75"/>
      <c r="G42" s="75"/>
      <c r="H42" s="75"/>
      <c r="I42" s="75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5"/>
      <c r="E43" s="75"/>
      <c r="F43" s="75"/>
      <c r="G43" s="75"/>
      <c r="H43" s="75"/>
      <c r="I43" s="75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/>
    </row>
    <row r="54" spans="2:17">
      <c r="C54" s="69"/>
      <c r="D54" s="69"/>
      <c r="E54" s="17"/>
      <c r="H54" s="73" t="s">
        <v>19</v>
      </c>
      <c r="I54" s="73"/>
      <c r="J54" s="23">
        <f>COUNTIF(J9:J53,"&gt;=70")</f>
        <v>19</v>
      </c>
      <c r="K54" s="23">
        <f t="shared" ref="K54:P54" si="4">COUNTIF(K9:K53,"&gt;=70")</f>
        <v>19</v>
      </c>
      <c r="L54" s="23">
        <f t="shared" si="4"/>
        <v>19</v>
      </c>
      <c r="M54" s="23">
        <f t="shared" si="4"/>
        <v>19</v>
      </c>
      <c r="N54" s="64">
        <v>18</v>
      </c>
      <c r="O54" s="23">
        <f t="shared" si="4"/>
        <v>18</v>
      </c>
      <c r="P54" s="23">
        <f t="shared" si="4"/>
        <v>19</v>
      </c>
      <c r="Q54" s="27">
        <f t="shared" ref="Q54" si="5">COUNTIF(Q9:Q48,"&gt;=70")</f>
        <v>18</v>
      </c>
    </row>
    <row r="55" spans="2:17">
      <c r="C55" s="69"/>
      <c r="D55" s="69"/>
      <c r="E55" s="21"/>
      <c r="H55" s="74" t="s">
        <v>20</v>
      </c>
      <c r="I55" s="74"/>
      <c r="J55" s="24">
        <v>0</v>
      </c>
      <c r="K55" s="32">
        <v>0</v>
      </c>
      <c r="L55" s="32">
        <v>0</v>
      </c>
      <c r="M55" s="32">
        <v>0</v>
      </c>
      <c r="N55" s="32">
        <v>1</v>
      </c>
      <c r="O55" s="32">
        <v>1</v>
      </c>
      <c r="P55" s="32">
        <v>0</v>
      </c>
      <c r="Q55" s="24">
        <f t="shared" ref="Q55" si="6">COUNTIF(Q9:Q53,"&lt;70")</f>
        <v>1</v>
      </c>
    </row>
    <row r="56" spans="2:17">
      <c r="C56" s="69"/>
      <c r="D56" s="69"/>
      <c r="E56" s="69"/>
      <c r="H56" s="74" t="s">
        <v>21</v>
      </c>
      <c r="I56" s="74"/>
      <c r="J56" s="24">
        <f>COUNT(J9:J53)</f>
        <v>19</v>
      </c>
      <c r="K56" s="24">
        <f t="shared" ref="K56:Q56" si="7">COUNT(K9:K53)</f>
        <v>19</v>
      </c>
      <c r="L56" s="24">
        <f t="shared" si="7"/>
        <v>19</v>
      </c>
      <c r="M56" s="24">
        <f t="shared" si="7"/>
        <v>19</v>
      </c>
      <c r="N56" s="24">
        <f t="shared" si="7"/>
        <v>19</v>
      </c>
      <c r="O56" s="24">
        <f t="shared" si="7"/>
        <v>19</v>
      </c>
      <c r="P56" s="24">
        <f t="shared" si="7"/>
        <v>19</v>
      </c>
      <c r="Q56" s="24">
        <f t="shared" si="7"/>
        <v>19</v>
      </c>
    </row>
    <row r="57" spans="2:17">
      <c r="C57" s="69"/>
      <c r="D57" s="69"/>
      <c r="E57" s="17"/>
      <c r="F57" s="12"/>
      <c r="H57" s="76" t="s">
        <v>16</v>
      </c>
      <c r="I57" s="76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0.94736842105263153</v>
      </c>
      <c r="O57" s="26">
        <f t="shared" si="8"/>
        <v>0.94736842105263153</v>
      </c>
      <c r="P57" s="26">
        <f t="shared" si="8"/>
        <v>1</v>
      </c>
      <c r="Q57" s="26">
        <f t="shared" si="8"/>
        <v>0.94736842105263153</v>
      </c>
    </row>
    <row r="58" spans="2:17">
      <c r="C58" s="69"/>
      <c r="D58" s="69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5.2631578947368418E-2</v>
      </c>
      <c r="O58" s="26">
        <f t="shared" si="9"/>
        <v>5.2631578947368418E-2</v>
      </c>
      <c r="P58" s="26">
        <f t="shared" si="9"/>
        <v>0</v>
      </c>
      <c r="Q58" s="26">
        <f t="shared" si="9"/>
        <v>5.2631578947368418E-2</v>
      </c>
    </row>
    <row r="59" spans="2:17">
      <c r="C59" s="69"/>
      <c r="D59" s="69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68" t="s">
        <v>18</v>
      </c>
      <c r="K62" s="68"/>
      <c r="L62" s="68"/>
      <c r="M62" s="68"/>
      <c r="N62" s="68"/>
      <c r="O62" s="68"/>
      <c r="P62" s="68"/>
    </row>
  </sheetData>
  <mergeCells count="48">
    <mergeCell ref="K6:P6"/>
    <mergeCell ref="B2:P2"/>
    <mergeCell ref="C3:P3"/>
    <mergeCell ref="D4:G4"/>
    <mergeCell ref="J4:K4"/>
    <mergeCell ref="N4:O4"/>
    <mergeCell ref="D50:I50"/>
    <mergeCell ref="D8:I8"/>
    <mergeCell ref="D6:G6"/>
    <mergeCell ref="I6:J6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2:I42"/>
    <mergeCell ref="D43:I43"/>
    <mergeCell ref="J61:P61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D44:I44"/>
    <mergeCell ref="D49:I49"/>
    <mergeCell ref="D38:I38"/>
    <mergeCell ref="D39:I39"/>
    <mergeCell ref="D40:I40"/>
    <mergeCell ref="D41:I41"/>
    <mergeCell ref="D45:I45"/>
    <mergeCell ref="D46:I46"/>
    <mergeCell ref="D47:I47"/>
    <mergeCell ref="D48:I48"/>
    <mergeCell ref="D51:I51"/>
    <mergeCell ref="D52:I52"/>
    <mergeCell ref="D53:I53"/>
    <mergeCell ref="C54:D54"/>
    <mergeCell ref="H54:I5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O9" sqref="O9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>
      <c r="C3" s="72" t="s">
        <v>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20"/>
      <c r="R3" s="20"/>
    </row>
    <row r="4" spans="2:18">
      <c r="C4" t="s">
        <v>0</v>
      </c>
      <c r="D4" s="88" t="s">
        <v>25</v>
      </c>
      <c r="E4" s="88"/>
      <c r="F4" s="88"/>
      <c r="G4" s="88"/>
      <c r="H4" s="31"/>
      <c r="I4" s="31" t="s">
        <v>1</v>
      </c>
      <c r="J4" s="80" t="s">
        <v>26</v>
      </c>
      <c r="K4" s="80"/>
      <c r="M4" t="s">
        <v>2</v>
      </c>
      <c r="N4" s="79">
        <v>45637</v>
      </c>
      <c r="O4" s="79"/>
    </row>
    <row r="5" spans="2:18" ht="6.75" customHeight="1">
      <c r="D5" s="6"/>
      <c r="E5" s="6"/>
      <c r="F5" s="6"/>
      <c r="G5" s="6"/>
    </row>
    <row r="6" spans="2:18">
      <c r="C6" t="s">
        <v>3</v>
      </c>
      <c r="D6" s="80" t="s">
        <v>291</v>
      </c>
      <c r="E6" s="80"/>
      <c r="F6" s="80"/>
      <c r="G6" s="80"/>
      <c r="I6" s="70" t="s">
        <v>22</v>
      </c>
      <c r="J6" s="70"/>
      <c r="K6" s="71" t="s">
        <v>24</v>
      </c>
      <c r="L6" s="71"/>
      <c r="M6" s="71"/>
      <c r="N6" s="71"/>
      <c r="O6" s="71"/>
      <c r="P6" s="71"/>
    </row>
    <row r="7" spans="2:18" ht="11.25" customHeight="1"/>
    <row r="8" spans="2:18">
      <c r="B8" s="3" t="s">
        <v>4</v>
      </c>
      <c r="C8" s="3" t="s">
        <v>6</v>
      </c>
      <c r="D8" s="81" t="s">
        <v>5</v>
      </c>
      <c r="E8" s="81"/>
      <c r="F8" s="81"/>
      <c r="G8" s="81"/>
      <c r="H8" s="81"/>
      <c r="I8" s="8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5" t="s">
        <v>270</v>
      </c>
      <c r="D9" s="53" t="s">
        <v>249</v>
      </c>
      <c r="E9" s="48"/>
      <c r="F9" s="48"/>
      <c r="G9" s="48"/>
      <c r="H9" s="38"/>
      <c r="I9" s="39"/>
      <c r="J9" s="60">
        <v>70</v>
      </c>
      <c r="K9" s="61">
        <v>70</v>
      </c>
      <c r="L9" s="61">
        <v>85</v>
      </c>
      <c r="M9" s="61">
        <v>85</v>
      </c>
      <c r="N9" s="60">
        <v>70</v>
      </c>
      <c r="O9" s="60">
        <v>70</v>
      </c>
      <c r="P9" s="66">
        <v>70</v>
      </c>
      <c r="Q9" s="14">
        <f>SUM(J9:P9)/7</f>
        <v>74.285714285714292</v>
      </c>
    </row>
    <row r="10" spans="2:18" ht="16">
      <c r="B10" s="18">
        <f>B9+1</f>
        <v>2</v>
      </c>
      <c r="C10" s="55" t="s">
        <v>271</v>
      </c>
      <c r="D10" s="53" t="s">
        <v>250</v>
      </c>
      <c r="E10" s="48"/>
      <c r="F10" s="48"/>
      <c r="G10" s="48"/>
      <c r="H10" s="38"/>
      <c r="I10" s="39"/>
      <c r="J10" s="60">
        <v>95</v>
      </c>
      <c r="K10" s="61">
        <v>90</v>
      </c>
      <c r="L10" s="61">
        <v>88</v>
      </c>
      <c r="M10" s="61">
        <v>85</v>
      </c>
      <c r="N10" s="60">
        <v>77.321428571428569</v>
      </c>
      <c r="O10" s="60">
        <v>80</v>
      </c>
      <c r="P10" s="66">
        <v>95</v>
      </c>
      <c r="Q10" s="14">
        <f t="shared" ref="Q10:Q26" si="0">SUM(J10:P10)/7</f>
        <v>87.188775510204081</v>
      </c>
    </row>
    <row r="11" spans="2:18" ht="16">
      <c r="B11" s="18">
        <f t="shared" ref="B11:B53" si="1">B10+1</f>
        <v>3</v>
      </c>
      <c r="C11" s="55" t="s">
        <v>272</v>
      </c>
      <c r="D11" s="53" t="s">
        <v>251</v>
      </c>
      <c r="E11" s="48"/>
      <c r="F11" s="48"/>
      <c r="G11" s="48"/>
      <c r="H11" s="38"/>
      <c r="I11" s="39"/>
      <c r="J11" s="60">
        <v>95</v>
      </c>
      <c r="K11" s="61">
        <v>95</v>
      </c>
      <c r="L11" s="61">
        <v>88</v>
      </c>
      <c r="M11" s="61">
        <v>90</v>
      </c>
      <c r="N11" s="60">
        <v>77.321428571428569</v>
      </c>
      <c r="O11" s="60">
        <v>82.44047619047619</v>
      </c>
      <c r="P11" s="66">
        <v>95</v>
      </c>
      <c r="Q11" s="14">
        <f t="shared" si="0"/>
        <v>88.965986394557817</v>
      </c>
    </row>
    <row r="12" spans="2:18" ht="16">
      <c r="B12" s="18">
        <f t="shared" si="1"/>
        <v>4</v>
      </c>
      <c r="C12" s="55" t="s">
        <v>273</v>
      </c>
      <c r="D12" s="53" t="s">
        <v>252</v>
      </c>
      <c r="E12" s="48"/>
      <c r="F12" s="48"/>
      <c r="G12" s="48"/>
      <c r="H12" s="38"/>
      <c r="I12" s="39"/>
      <c r="J12" s="60">
        <v>80</v>
      </c>
      <c r="K12" s="61">
        <v>80</v>
      </c>
      <c r="L12" s="61">
        <v>85</v>
      </c>
      <c r="M12" s="61">
        <v>70</v>
      </c>
      <c r="N12" s="60">
        <v>70</v>
      </c>
      <c r="O12" s="60">
        <v>70</v>
      </c>
      <c r="P12" s="66">
        <v>70</v>
      </c>
      <c r="Q12" s="14">
        <f t="shared" si="0"/>
        <v>75</v>
      </c>
    </row>
    <row r="13" spans="2:18" ht="16">
      <c r="B13" s="18">
        <f t="shared" si="1"/>
        <v>5</v>
      </c>
      <c r="C13" s="55" t="s">
        <v>274</v>
      </c>
      <c r="D13" s="53" t="s">
        <v>253</v>
      </c>
      <c r="E13" s="49"/>
      <c r="F13" s="49"/>
      <c r="G13" s="49"/>
      <c r="H13" s="40"/>
      <c r="I13" s="41"/>
      <c r="J13" s="60">
        <v>90</v>
      </c>
      <c r="K13" s="61">
        <v>80</v>
      </c>
      <c r="L13" s="61">
        <v>90</v>
      </c>
      <c r="M13" s="61">
        <v>70</v>
      </c>
      <c r="N13" s="60">
        <v>70</v>
      </c>
      <c r="O13" s="60">
        <v>80</v>
      </c>
      <c r="P13" s="66">
        <v>95</v>
      </c>
      <c r="Q13" s="14">
        <f t="shared" si="0"/>
        <v>82.142857142857139</v>
      </c>
    </row>
    <row r="14" spans="2:18" ht="16">
      <c r="B14" s="18">
        <f t="shared" si="1"/>
        <v>6</v>
      </c>
      <c r="C14" s="55" t="s">
        <v>275</v>
      </c>
      <c r="D14" s="53" t="s">
        <v>254</v>
      </c>
      <c r="E14" s="48"/>
      <c r="F14" s="48"/>
      <c r="G14" s="48"/>
      <c r="H14" s="38"/>
      <c r="I14" s="39"/>
      <c r="J14" s="60">
        <v>78</v>
      </c>
      <c r="K14" s="61">
        <v>70</v>
      </c>
      <c r="L14" s="61">
        <v>85</v>
      </c>
      <c r="M14" s="61">
        <v>75</v>
      </c>
      <c r="N14" s="60">
        <v>70</v>
      </c>
      <c r="O14" s="60">
        <v>70</v>
      </c>
      <c r="P14" s="66">
        <v>70</v>
      </c>
      <c r="Q14" s="14">
        <f t="shared" si="0"/>
        <v>74</v>
      </c>
    </row>
    <row r="15" spans="2:18" ht="16">
      <c r="B15" s="18">
        <f t="shared" si="1"/>
        <v>7</v>
      </c>
      <c r="C15" s="60" t="s">
        <v>276</v>
      </c>
      <c r="D15" s="53" t="s">
        <v>255</v>
      </c>
      <c r="E15" s="48"/>
      <c r="F15" s="48"/>
      <c r="G15" s="48"/>
      <c r="H15" s="38"/>
      <c r="I15" s="39"/>
      <c r="J15" s="60">
        <v>70</v>
      </c>
      <c r="K15" s="61">
        <v>70</v>
      </c>
      <c r="L15" s="61">
        <v>85</v>
      </c>
      <c r="M15" s="61">
        <v>70</v>
      </c>
      <c r="N15" s="60">
        <v>70</v>
      </c>
      <c r="O15" s="60">
        <v>70</v>
      </c>
      <c r="P15" s="66">
        <v>70</v>
      </c>
      <c r="Q15" s="14">
        <f t="shared" si="0"/>
        <v>72.142857142857139</v>
      </c>
    </row>
    <row r="16" spans="2:18" ht="16">
      <c r="B16" s="18">
        <f t="shared" si="1"/>
        <v>8</v>
      </c>
      <c r="C16" s="55" t="s">
        <v>277</v>
      </c>
      <c r="D16" s="53" t="s">
        <v>256</v>
      </c>
      <c r="E16" s="48"/>
      <c r="F16" s="48"/>
      <c r="G16" s="48"/>
      <c r="H16" s="38"/>
      <c r="I16" s="39"/>
      <c r="J16" s="60">
        <v>85</v>
      </c>
      <c r="K16" s="61">
        <v>70</v>
      </c>
      <c r="L16" s="61">
        <v>85</v>
      </c>
      <c r="M16" s="61">
        <v>70</v>
      </c>
      <c r="N16" s="60">
        <v>70</v>
      </c>
      <c r="O16" s="60">
        <v>70</v>
      </c>
      <c r="P16" s="66">
        <v>70</v>
      </c>
      <c r="Q16" s="14">
        <f t="shared" si="0"/>
        <v>74.285714285714292</v>
      </c>
    </row>
    <row r="17" spans="2:17" ht="16">
      <c r="B17" s="18">
        <f t="shared" si="1"/>
        <v>9</v>
      </c>
      <c r="C17" s="55" t="s">
        <v>278</v>
      </c>
      <c r="D17" s="53" t="s">
        <v>257</v>
      </c>
      <c r="E17" s="48"/>
      <c r="F17" s="48"/>
      <c r="G17" s="48"/>
      <c r="H17" s="38"/>
      <c r="I17" s="39"/>
      <c r="J17" s="60">
        <v>70</v>
      </c>
      <c r="K17" s="61">
        <v>70</v>
      </c>
      <c r="L17" s="61">
        <v>70</v>
      </c>
      <c r="M17" s="61">
        <v>70</v>
      </c>
      <c r="N17" s="60">
        <v>0</v>
      </c>
      <c r="O17" s="60">
        <v>0</v>
      </c>
      <c r="P17" s="66">
        <v>0</v>
      </c>
      <c r="Q17" s="14">
        <f t="shared" si="0"/>
        <v>40</v>
      </c>
    </row>
    <row r="18" spans="2:17" ht="16">
      <c r="B18" s="18">
        <f t="shared" si="1"/>
        <v>10</v>
      </c>
      <c r="C18" s="55" t="s">
        <v>279</v>
      </c>
      <c r="D18" s="53" t="s">
        <v>258</v>
      </c>
      <c r="E18" s="48"/>
      <c r="F18" s="48"/>
      <c r="G18" s="48"/>
      <c r="H18" s="38"/>
      <c r="I18" s="39"/>
      <c r="J18" s="60">
        <v>70</v>
      </c>
      <c r="K18" s="61">
        <v>70</v>
      </c>
      <c r="L18" s="61">
        <v>70</v>
      </c>
      <c r="M18" s="61">
        <v>70</v>
      </c>
      <c r="N18" s="60">
        <v>70</v>
      </c>
      <c r="O18" s="60">
        <v>70</v>
      </c>
      <c r="P18" s="66">
        <v>95</v>
      </c>
      <c r="Q18" s="14">
        <f t="shared" si="0"/>
        <v>73.571428571428569</v>
      </c>
    </row>
    <row r="19" spans="2:17" ht="16">
      <c r="B19" s="18">
        <f t="shared" si="1"/>
        <v>11</v>
      </c>
      <c r="C19" s="55" t="s">
        <v>280</v>
      </c>
      <c r="D19" s="53" t="s">
        <v>259</v>
      </c>
      <c r="E19" s="48"/>
      <c r="F19" s="48"/>
      <c r="G19" s="48"/>
      <c r="H19" s="38"/>
      <c r="I19" s="39"/>
      <c r="J19" s="60">
        <v>78</v>
      </c>
      <c r="K19" s="61">
        <v>85</v>
      </c>
      <c r="L19" s="61">
        <v>90</v>
      </c>
      <c r="M19" s="61">
        <v>80</v>
      </c>
      <c r="N19" s="60">
        <v>74</v>
      </c>
      <c r="O19" s="60">
        <v>79</v>
      </c>
      <c r="P19" s="66">
        <v>95</v>
      </c>
      <c r="Q19" s="14">
        <f t="shared" si="0"/>
        <v>83</v>
      </c>
    </row>
    <row r="20" spans="2:17" ht="16">
      <c r="B20" s="18">
        <f t="shared" si="1"/>
        <v>12</v>
      </c>
      <c r="C20" s="55" t="s">
        <v>281</v>
      </c>
      <c r="D20" s="53" t="s">
        <v>260</v>
      </c>
      <c r="E20" s="48"/>
      <c r="F20" s="48"/>
      <c r="G20" s="48"/>
      <c r="H20" s="38"/>
      <c r="I20" s="39"/>
      <c r="J20" s="60">
        <v>95</v>
      </c>
      <c r="K20" s="61">
        <v>100</v>
      </c>
      <c r="L20" s="61">
        <v>90</v>
      </c>
      <c r="M20" s="61">
        <v>95</v>
      </c>
      <c r="N20" s="60">
        <v>70</v>
      </c>
      <c r="O20" s="60">
        <v>70</v>
      </c>
      <c r="P20" s="66">
        <v>95</v>
      </c>
      <c r="Q20" s="14">
        <f t="shared" si="0"/>
        <v>87.857142857142861</v>
      </c>
    </row>
    <row r="21" spans="2:17" ht="16">
      <c r="B21" s="18">
        <f t="shared" si="1"/>
        <v>13</v>
      </c>
      <c r="C21" s="55" t="s">
        <v>282</v>
      </c>
      <c r="D21" s="53" t="s">
        <v>261</v>
      </c>
      <c r="E21" s="48"/>
      <c r="F21" s="48"/>
      <c r="G21" s="48"/>
      <c r="H21" s="38"/>
      <c r="I21" s="39"/>
      <c r="J21" s="60">
        <v>70</v>
      </c>
      <c r="K21" s="61">
        <v>70</v>
      </c>
      <c r="L21" s="61">
        <v>70</v>
      </c>
      <c r="M21" s="61">
        <v>70</v>
      </c>
      <c r="N21" s="60">
        <v>0</v>
      </c>
      <c r="O21" s="60">
        <v>0</v>
      </c>
      <c r="P21" s="66">
        <v>0</v>
      </c>
      <c r="Q21" s="14">
        <f t="shared" si="0"/>
        <v>40</v>
      </c>
    </row>
    <row r="22" spans="2:17" ht="16">
      <c r="B22" s="18">
        <f t="shared" si="1"/>
        <v>14</v>
      </c>
      <c r="C22" s="55" t="s">
        <v>283</v>
      </c>
      <c r="D22" s="53" t="s">
        <v>262</v>
      </c>
      <c r="E22" s="48"/>
      <c r="F22" s="48"/>
      <c r="G22" s="48"/>
      <c r="H22" s="38"/>
      <c r="I22" s="39"/>
      <c r="J22" s="60">
        <v>88</v>
      </c>
      <c r="K22" s="61">
        <v>70</v>
      </c>
      <c r="L22" s="61">
        <v>85</v>
      </c>
      <c r="M22" s="61">
        <v>70</v>
      </c>
      <c r="N22" s="60">
        <v>70</v>
      </c>
      <c r="O22" s="60">
        <v>70</v>
      </c>
      <c r="P22" s="66">
        <v>70</v>
      </c>
      <c r="Q22" s="14">
        <f t="shared" si="0"/>
        <v>74.714285714285708</v>
      </c>
    </row>
    <row r="23" spans="2:17" ht="16">
      <c r="B23" s="18">
        <f t="shared" si="1"/>
        <v>15</v>
      </c>
      <c r="C23" s="55" t="s">
        <v>284</v>
      </c>
      <c r="D23" s="53" t="s">
        <v>263</v>
      </c>
      <c r="E23" s="48"/>
      <c r="F23" s="48"/>
      <c r="G23" s="48"/>
      <c r="H23" s="38"/>
      <c r="I23" s="39"/>
      <c r="J23" s="60">
        <v>88</v>
      </c>
      <c r="K23" s="61">
        <v>100</v>
      </c>
      <c r="L23" s="61">
        <v>85</v>
      </c>
      <c r="M23" s="61">
        <v>85</v>
      </c>
      <c r="N23" s="60">
        <v>79</v>
      </c>
      <c r="O23" s="60">
        <v>70</v>
      </c>
      <c r="P23" s="66">
        <v>70</v>
      </c>
      <c r="Q23" s="14">
        <f t="shared" si="0"/>
        <v>82.428571428571431</v>
      </c>
    </row>
    <row r="24" spans="2:17" ht="16">
      <c r="B24" s="18">
        <f t="shared" si="1"/>
        <v>16</v>
      </c>
      <c r="C24" s="60" t="s">
        <v>285</v>
      </c>
      <c r="D24" s="53" t="s">
        <v>264</v>
      </c>
      <c r="E24" s="48"/>
      <c r="F24" s="48"/>
      <c r="G24" s="48"/>
      <c r="H24" s="38"/>
      <c r="I24" s="39"/>
      <c r="J24" s="62">
        <v>85</v>
      </c>
      <c r="K24" s="61">
        <v>90</v>
      </c>
      <c r="L24" s="61">
        <v>85</v>
      </c>
      <c r="M24" s="61">
        <v>80</v>
      </c>
      <c r="N24" s="60">
        <v>78.571428571428569</v>
      </c>
      <c r="O24" s="60">
        <v>73.69047619047619</v>
      </c>
      <c r="P24" s="66">
        <v>95</v>
      </c>
      <c r="Q24" s="14">
        <f t="shared" si="0"/>
        <v>83.894557823129261</v>
      </c>
    </row>
    <row r="25" spans="2:17" ht="16">
      <c r="B25" s="18">
        <f t="shared" si="1"/>
        <v>17</v>
      </c>
      <c r="C25" s="55" t="s">
        <v>286</v>
      </c>
      <c r="D25" s="53" t="s">
        <v>265</v>
      </c>
      <c r="E25" s="48"/>
      <c r="F25" s="48"/>
      <c r="G25" s="48"/>
      <c r="H25" s="38"/>
      <c r="I25" s="39"/>
      <c r="J25" s="60">
        <v>88</v>
      </c>
      <c r="K25" s="61">
        <v>70</v>
      </c>
      <c r="L25" s="61">
        <v>85</v>
      </c>
      <c r="M25" s="61">
        <v>70</v>
      </c>
      <c r="N25" s="60">
        <v>76</v>
      </c>
      <c r="O25" s="60">
        <v>70</v>
      </c>
      <c r="P25" s="66">
        <v>70</v>
      </c>
      <c r="Q25" s="14">
        <f t="shared" si="0"/>
        <v>75.571428571428569</v>
      </c>
    </row>
    <row r="26" spans="2:17" ht="16">
      <c r="B26" s="18">
        <f t="shared" si="1"/>
        <v>18</v>
      </c>
      <c r="C26" s="55" t="s">
        <v>287</v>
      </c>
      <c r="D26" s="53" t="s">
        <v>266</v>
      </c>
      <c r="E26" s="48"/>
      <c r="F26" s="48"/>
      <c r="G26" s="48"/>
      <c r="H26" s="38"/>
      <c r="I26" s="39"/>
      <c r="J26" s="60">
        <v>88</v>
      </c>
      <c r="K26" s="61">
        <v>70</v>
      </c>
      <c r="L26" s="61">
        <v>85</v>
      </c>
      <c r="M26" s="61">
        <v>70</v>
      </c>
      <c r="N26" s="60">
        <v>70</v>
      </c>
      <c r="O26" s="60">
        <v>70</v>
      </c>
      <c r="P26" s="66">
        <v>70</v>
      </c>
      <c r="Q26" s="14">
        <f t="shared" si="0"/>
        <v>74.714285714285708</v>
      </c>
    </row>
    <row r="27" spans="2:17" ht="16">
      <c r="B27" s="18">
        <f t="shared" si="1"/>
        <v>19</v>
      </c>
      <c r="C27" s="55" t="s">
        <v>288</v>
      </c>
      <c r="D27" s="53" t="s">
        <v>267</v>
      </c>
      <c r="E27" s="48"/>
      <c r="F27" s="48"/>
      <c r="G27" s="48"/>
      <c r="H27" s="38"/>
      <c r="I27" s="39"/>
      <c r="J27" s="60">
        <v>88</v>
      </c>
      <c r="K27" s="61">
        <v>70</v>
      </c>
      <c r="L27" s="61">
        <v>70</v>
      </c>
      <c r="M27" s="61">
        <v>70</v>
      </c>
      <c r="N27" s="60">
        <v>77.321428571428569</v>
      </c>
      <c r="O27" s="60">
        <v>79.107142857142847</v>
      </c>
      <c r="P27" s="66">
        <v>95</v>
      </c>
      <c r="Q27" s="14">
        <f t="shared" ref="Q27:Q29" si="2">SUM(J27:P27)/7</f>
        <v>78.489795918367335</v>
      </c>
    </row>
    <row r="28" spans="2:17" ht="16">
      <c r="B28" s="18">
        <f t="shared" si="1"/>
        <v>20</v>
      </c>
      <c r="C28" s="55" t="s">
        <v>289</v>
      </c>
      <c r="D28" s="53" t="s">
        <v>268</v>
      </c>
      <c r="E28" s="48"/>
      <c r="F28" s="48"/>
      <c r="G28" s="48"/>
      <c r="H28" s="48"/>
      <c r="I28" s="39"/>
      <c r="J28" s="60">
        <v>90</v>
      </c>
      <c r="K28" s="61">
        <v>95</v>
      </c>
      <c r="L28" s="61">
        <v>70</v>
      </c>
      <c r="M28" s="61">
        <v>75</v>
      </c>
      <c r="N28" s="60">
        <v>77.321428571428569</v>
      </c>
      <c r="O28" s="60">
        <v>78.273809523809518</v>
      </c>
      <c r="P28" s="66">
        <v>95</v>
      </c>
      <c r="Q28" s="14">
        <f t="shared" si="2"/>
        <v>82.942176870748298</v>
      </c>
    </row>
    <row r="29" spans="2:17" ht="16">
      <c r="B29" s="18">
        <f t="shared" si="1"/>
        <v>21</v>
      </c>
      <c r="C29" s="55" t="s">
        <v>290</v>
      </c>
      <c r="D29" s="53" t="s">
        <v>269</v>
      </c>
      <c r="E29" s="48"/>
      <c r="F29" s="48"/>
      <c r="G29" s="48"/>
      <c r="H29" s="48"/>
      <c r="I29" s="39"/>
      <c r="J29" s="60">
        <v>88</v>
      </c>
      <c r="K29" s="61">
        <v>90</v>
      </c>
      <c r="L29" s="61">
        <v>85</v>
      </c>
      <c r="M29" s="61">
        <v>85</v>
      </c>
      <c r="N29" s="60">
        <v>76</v>
      </c>
      <c r="O29" s="60">
        <v>70</v>
      </c>
      <c r="P29" s="66">
        <v>70</v>
      </c>
      <c r="Q29" s="14">
        <f t="shared" si="2"/>
        <v>80.571428571428569</v>
      </c>
    </row>
    <row r="30" spans="2:17" ht="16">
      <c r="B30" s="18">
        <f t="shared" si="1"/>
        <v>22</v>
      </c>
      <c r="C30" s="50"/>
      <c r="D30" s="48"/>
      <c r="E30" s="48"/>
      <c r="F30" s="48"/>
      <c r="G30" s="48"/>
      <c r="H30" s="48"/>
      <c r="I30" s="39"/>
      <c r="J30" s="43"/>
      <c r="K30" s="28"/>
      <c r="L30" s="28"/>
      <c r="M30" s="28"/>
      <c r="N30" s="28"/>
      <c r="O30" s="28"/>
      <c r="P30" s="28"/>
      <c r="Q30" s="14"/>
    </row>
    <row r="31" spans="2:17">
      <c r="B31" s="18">
        <f t="shared" si="1"/>
        <v>23</v>
      </c>
      <c r="C31" s="30"/>
      <c r="D31" s="75"/>
      <c r="E31" s="75"/>
      <c r="F31" s="75"/>
      <c r="G31" s="75"/>
      <c r="H31" s="75"/>
      <c r="I31" s="75"/>
      <c r="J31" s="33"/>
      <c r="K31" s="33"/>
      <c r="L31" s="33"/>
      <c r="M31" s="33"/>
      <c r="N31" s="33"/>
      <c r="O31" s="33"/>
      <c r="P31" s="33"/>
      <c r="Q31" s="14"/>
    </row>
    <row r="32" spans="2:17">
      <c r="B32" s="18">
        <f t="shared" si="1"/>
        <v>24</v>
      </c>
      <c r="C32" s="18"/>
      <c r="D32" s="75"/>
      <c r="E32" s="75"/>
      <c r="F32" s="75"/>
      <c r="G32" s="75"/>
      <c r="H32" s="75"/>
      <c r="I32" s="75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5"/>
      <c r="E33" s="75"/>
      <c r="F33" s="75"/>
      <c r="G33" s="75"/>
      <c r="H33" s="75"/>
      <c r="I33" s="75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5"/>
      <c r="E34" s="75"/>
      <c r="F34" s="75"/>
      <c r="G34" s="75"/>
      <c r="H34" s="75"/>
      <c r="I34" s="75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5"/>
      <c r="E35" s="75"/>
      <c r="F35" s="75"/>
      <c r="G35" s="75"/>
      <c r="H35" s="75"/>
      <c r="I35" s="75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5"/>
      <c r="E36" s="75"/>
      <c r="F36" s="75"/>
      <c r="G36" s="75"/>
      <c r="H36" s="75"/>
      <c r="I36" s="75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5"/>
      <c r="E37" s="75"/>
      <c r="F37" s="75"/>
      <c r="G37" s="75"/>
      <c r="H37" s="75"/>
      <c r="I37" s="75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5"/>
      <c r="E38" s="75"/>
      <c r="F38" s="75"/>
      <c r="G38" s="75"/>
      <c r="H38" s="75"/>
      <c r="I38" s="75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5"/>
      <c r="E39" s="75"/>
      <c r="F39" s="75"/>
      <c r="G39" s="75"/>
      <c r="H39" s="75"/>
      <c r="I39" s="75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5"/>
      <c r="E40" s="75"/>
      <c r="F40" s="75"/>
      <c r="G40" s="75"/>
      <c r="H40" s="75"/>
      <c r="I40" s="75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5"/>
      <c r="E41" s="75"/>
      <c r="F41" s="75"/>
      <c r="G41" s="75"/>
      <c r="H41" s="75"/>
      <c r="I41" s="75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5"/>
      <c r="E42" s="75"/>
      <c r="F42" s="75"/>
      <c r="G42" s="75"/>
      <c r="H42" s="75"/>
      <c r="I42" s="75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5"/>
      <c r="E43" s="75"/>
      <c r="F43" s="75"/>
      <c r="G43" s="75"/>
      <c r="H43" s="75"/>
      <c r="I43" s="75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/>
    </row>
    <row r="54" spans="2:17">
      <c r="C54" s="69"/>
      <c r="D54" s="69"/>
      <c r="E54" s="17"/>
      <c r="H54" s="73" t="s">
        <v>19</v>
      </c>
      <c r="I54" s="73"/>
      <c r="J54" s="23">
        <f>COUNTIF(J9:J53,"&gt;=70")</f>
        <v>21</v>
      </c>
      <c r="K54" s="23">
        <f t="shared" ref="K54:P54" si="3">COUNTIF(K9:K53,"&gt;=70")</f>
        <v>21</v>
      </c>
      <c r="L54" s="23">
        <f t="shared" si="3"/>
        <v>21</v>
      </c>
      <c r="M54" s="23">
        <f t="shared" si="3"/>
        <v>21</v>
      </c>
      <c r="N54" s="23">
        <f t="shared" si="3"/>
        <v>19</v>
      </c>
      <c r="O54" s="23">
        <f t="shared" si="3"/>
        <v>19</v>
      </c>
      <c r="P54" s="23">
        <f t="shared" si="3"/>
        <v>19</v>
      </c>
      <c r="Q54" s="27">
        <f t="shared" ref="Q54" si="4">COUNTIF(Q9:Q48,"&gt;=70")</f>
        <v>19</v>
      </c>
    </row>
    <row r="55" spans="2:17">
      <c r="C55" s="69"/>
      <c r="D55" s="69"/>
      <c r="E55" s="21"/>
      <c r="H55" s="74" t="s">
        <v>20</v>
      </c>
      <c r="I55" s="74"/>
      <c r="J55" s="24">
        <v>0</v>
      </c>
      <c r="K55" s="32">
        <v>0</v>
      </c>
      <c r="L55" s="32">
        <v>0</v>
      </c>
      <c r="M55" s="32">
        <v>0</v>
      </c>
      <c r="N55" s="32">
        <v>2</v>
      </c>
      <c r="O55" s="32">
        <v>2</v>
      </c>
      <c r="P55" s="32">
        <v>2</v>
      </c>
      <c r="Q55" s="24">
        <f t="shared" ref="Q55" si="5">COUNTIF(Q9:Q53,"&lt;70")</f>
        <v>2</v>
      </c>
    </row>
    <row r="56" spans="2:17">
      <c r="C56" s="69"/>
      <c r="D56" s="69"/>
      <c r="E56" s="69"/>
      <c r="H56" s="74" t="s">
        <v>21</v>
      </c>
      <c r="I56" s="74"/>
      <c r="J56" s="65">
        <f t="shared" ref="J56:P56" si="6">COUNT(J9:J53)</f>
        <v>21</v>
      </c>
      <c r="K56" s="65">
        <f t="shared" si="6"/>
        <v>21</v>
      </c>
      <c r="L56" s="65">
        <f t="shared" si="6"/>
        <v>21</v>
      </c>
      <c r="M56" s="65">
        <f t="shared" si="6"/>
        <v>21</v>
      </c>
      <c r="N56" s="65">
        <f t="shared" si="6"/>
        <v>21</v>
      </c>
      <c r="O56" s="65">
        <f t="shared" si="6"/>
        <v>21</v>
      </c>
      <c r="P56" s="65">
        <f t="shared" si="6"/>
        <v>21</v>
      </c>
      <c r="Q56" s="24">
        <f t="shared" ref="Q56" si="7">COUNT(Q9:Q53)</f>
        <v>21</v>
      </c>
    </row>
    <row r="57" spans="2:17">
      <c r="C57" s="69"/>
      <c r="D57" s="69"/>
      <c r="E57" s="17"/>
      <c r="F57" s="12"/>
      <c r="H57" s="76" t="s">
        <v>16</v>
      </c>
      <c r="I57" s="76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0.90476190476190477</v>
      </c>
      <c r="O57" s="26">
        <f t="shared" si="8"/>
        <v>0.90476190476190477</v>
      </c>
      <c r="P57" s="26">
        <f t="shared" si="8"/>
        <v>0.90476190476190477</v>
      </c>
      <c r="Q57" s="26">
        <f t="shared" si="8"/>
        <v>0.90476190476190477</v>
      </c>
    </row>
    <row r="58" spans="2:17">
      <c r="C58" s="69"/>
      <c r="D58" s="69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9.5238095238095233E-2</v>
      </c>
      <c r="O58" s="26">
        <f t="shared" si="9"/>
        <v>9.5238095238095233E-2</v>
      </c>
      <c r="P58" s="26">
        <f t="shared" si="9"/>
        <v>9.5238095238095233E-2</v>
      </c>
      <c r="Q58" s="26">
        <f t="shared" si="9"/>
        <v>9.5238095238095233E-2</v>
      </c>
    </row>
    <row r="59" spans="2:17">
      <c r="C59" s="69"/>
      <c r="D59" s="69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68" t="s">
        <v>18</v>
      </c>
      <c r="K62" s="68"/>
      <c r="L62" s="68"/>
      <c r="M62" s="68"/>
      <c r="N62" s="68"/>
      <c r="O62" s="68"/>
      <c r="P62" s="68"/>
    </row>
  </sheetData>
  <mergeCells count="45">
    <mergeCell ref="D6:G6"/>
    <mergeCell ref="I6:J6"/>
    <mergeCell ref="K6:P6"/>
    <mergeCell ref="D8:I8"/>
    <mergeCell ref="D31:I31"/>
    <mergeCell ref="B2:P2"/>
    <mergeCell ref="C3:P3"/>
    <mergeCell ref="D4:G4"/>
    <mergeCell ref="J4:K4"/>
    <mergeCell ref="N4:O4"/>
    <mergeCell ref="D37:I37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2024-12-10T22:15:10Z</dcterms:modified>
</cp:coreProperties>
</file>