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105" documentId="8_{4B1D613A-ED73-498E-9281-4EA852291F68}" xr6:coauthVersionLast="47" xr6:coauthVersionMax="47" xr10:uidLastSave="{A5849A4E-94F3-451B-A5DC-B563C7F1F280}"/>
  <bookViews>
    <workbookView xWindow="-108" yWindow="-108" windowWidth="23256" windowHeight="1389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<sst xmlns="http://schemas.openxmlformats.org/spreadsheetml/2006/main" count="205" uniqueCount="48">
  <si>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</si>
  <si>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</si>
  <si>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</si>
  <si>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</si>
  <si>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</si>
  <si>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</si>
  <si>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</si>
  <si>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</si>
  <si>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</si>
  <si>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</si>
  <si>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</si>
  <si>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</si>
  <si>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</si>
  <si>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</si>
  <si>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</si>
  <si>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</si>
  <si>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</si>
  <si>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</si>
  <si>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</si>
  <si>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</si>
  <si>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</si>
  <si>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</si>
  <si>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</si>
  <si>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</si>
  <si>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</si>
  <si>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</si>
  <si>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</si>
  <si>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</si>
  <si>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</si>
  <si>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</si>
  <si>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</si>
  <si>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</si>
  <si>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</si>
  <si>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</si>
  <si>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SE</t>
  </si>
  <si>
    <t>GESTIÓN ESTRATÉGICA</t>
  </si>
  <si>
    <t>QUIMICA</t>
  </si>
  <si>
    <t>FUNDAMENTOS DE QUIMICA</t>
  </si>
  <si>
    <t>707-B</t>
  </si>
  <si>
    <t>102-B</t>
  </si>
  <si>
    <t>111-B</t>
  </si>
  <si>
    <t>107-B</t>
  </si>
  <si>
    <t>IEM</t>
  </si>
  <si>
    <t>IGE</t>
  </si>
  <si>
    <t>IMCT</t>
  </si>
  <si>
    <t>II</t>
  </si>
  <si>
    <t>III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</si>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</sst>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P11" sqref="P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47</v>
      </c>
      <c r="M8" s="29"/>
      <c r="N8" s="29"/>
    </row>
    <row r="10" spans="1:14" x14ac:dyDescent="0.25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35</v>
      </c>
      <c r="B14" s="9" t="s">
        <v>21</v>
      </c>
      <c r="C14" s="9" t="s">
        <v>38</v>
      </c>
      <c r="D14" s="9" t="s">
        <v>43</v>
      </c>
      <c r="E14" s="9"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36</v>
      </c>
      <c r="B15" s="9" t="s">
        <v>21</v>
      </c>
      <c r="C15" s="9" t="s">
        <v>39</v>
      </c>
      <c r="D15" s="9" t="s">
        <v>42</v>
      </c>
      <c r="E15" s="9"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8" t="s">
        <v>36</v>
      </c>
      <c r="B16" s="9" t="s">
        <v>21</v>
      </c>
      <c r="C16" s="9" t="s">
        <v>40</v>
      </c>
      <c r="D16" s="9" t="s">
        <v>44</v>
      </c>
      <c r="E16" s="9"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37</v>
      </c>
      <c r="B17" s="9" t="s">
        <v>21</v>
      </c>
      <c r="C17" s="9" t="s">
        <v>41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97</v>
      </c>
      <c r="G28" s="17">
        <f>SUM(G14:G27)</f>
        <v>0</v>
      </c>
      <c r="H28" s="18"/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L8" sqref="L8:N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GESTIÓN ESTRATÉGICA</v>
      </c>
      <c r="B14" s="9" t="s">
        <v>45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45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21" t="str">
        <f>'1'!A16</f>
        <v>QUIMICA</v>
      </c>
      <c r="B16" s="9" t="s">
        <v>45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37</v>
      </c>
      <c r="B17" s="9" t="s">
        <v>45</v>
      </c>
      <c r="C17" s="9" t="s">
        <v>41</v>
      </c>
      <c r="D17" s="9" t="s">
        <v>43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21" t="s">
        <v>35</v>
      </c>
      <c r="B18" s="9" t="s">
        <v>46</v>
      </c>
      <c r="C18" s="9" t="s">
        <v>38</v>
      </c>
      <c r="D18" s="9" t="s">
        <v>43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ht="26.4" x14ac:dyDescent="0.25">
      <c r="A19" s="21" t="s">
        <v>36</v>
      </c>
      <c r="B19" s="9" t="s">
        <v>46</v>
      </c>
      <c r="C19" s="9" t="s">
        <v>39</v>
      </c>
      <c r="D19" s="9" t="s">
        <v>42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ht="26.4" x14ac:dyDescent="0.25">
      <c r="A20" s="21" t="s">
        <v>36</v>
      </c>
      <c r="B20" s="9" t="s">
        <v>46</v>
      </c>
      <c r="C20" s="9" t="s">
        <v>40</v>
      </c>
      <c r="D20" s="9" t="s">
        <v>44</v>
      </c>
      <c r="E20" s="9">
        <v>23</v>
      </c>
      <c r="F20" s="9">
        <v>23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169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I24" sqref="I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GESTIÓN ESTRATÉGICA</v>
      </c>
      <c r="B14" s="9" t="s">
        <v>34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34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81</v>
      </c>
      <c r="N14" s="15">
        <v>0.4</v>
      </c>
    </row>
    <row r="15" spans="1:14" s="11" customFormat="1" ht="26.4" x14ac:dyDescent="0.25">
      <c r="A15" s="21" t="str">
        <f>'1'!A15</f>
        <v>QUIMICA</v>
      </c>
      <c r="B15" s="9" t="s">
        <v>17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 t="s">
        <v>34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37</v>
      </c>
      <c r="B17" s="9" t="s">
        <v>34</v>
      </c>
      <c r="C17" s="9" t="s">
        <v>41</v>
      </c>
      <c r="D17" s="9" t="s">
        <v>43</v>
      </c>
      <c r="E17" s="9">
        <v>25</v>
      </c>
      <c r="F17" s="9">
        <v>34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68</v>
      </c>
      <c r="G28" s="17">
        <f>SUM(G14:G27)</f>
        <v>0</v>
      </c>
      <c r="H28" s="18">
        <f>SUM(F28:G28)/E28</f>
        <v>0.7010309278350515</v>
      </c>
      <c r="I28" s="17">
        <f t="shared" ref="I28" si="0">(E28-SUM(F28:G28))-K28</f>
        <v>29</v>
      </c>
      <c r="J28" s="18">
        <f t="shared" ref="J28" si="1">I28/E28</f>
        <v>0.29896907216494845</v>
      </c>
      <c r="K28" s="17">
        <f>SUM(K14:K27)</f>
        <v>0</v>
      </c>
      <c r="L28" s="18">
        <f t="shared" ref="L28" si="2">K28/E28</f>
        <v>0</v>
      </c>
      <c r="M28" s="17">
        <f>AVERAGE(M14:M27)</f>
        <v>88</v>
      </c>
      <c r="N28" s="19">
        <f>AVERAGE(N14:N27)</f>
        <v>0.63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GESTIÓN ESTRATÉGICA</v>
      </c>
      <c r="B14" s="9"/>
      <c r="C14" s="9" t="str">
        <f>'1'!C14</f>
        <v>707-B</v>
      </c>
      <c r="D14" s="9" t="str">
        <f>'1'!D14</f>
        <v>IGE</v>
      </c>
      <c r="E14" s="9">
        <f>'1'!E14</f>
        <v>14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21" t="str">
        <f>'1'!A15</f>
        <v>QUIMICA</v>
      </c>
      <c r="B15" s="9"/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/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37</v>
      </c>
      <c r="B17" s="9"/>
      <c r="C17" s="9" t="s">
        <v>41</v>
      </c>
      <c r="D17" s="9" t="s">
        <v>43</v>
      </c>
      <c r="E17" s="9">
        <v>25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97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AGEO GUEVARA LORA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GESTIÓN ESTRATÉGICA</v>
      </c>
      <c r="B14" s="9"/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15</v>
      </c>
      <c r="G14" s="9">
        <v>0</v>
      </c>
      <c r="H14" s="10">
        <f t="shared" ref="H14:H17" si="0">F14/E14</f>
        <v>1.0714285714285714</v>
      </c>
      <c r="I14" s="9">
        <f t="shared" ref="I14:I28" si="1">(E14-SUM(F14:G14))-K14</f>
        <v>-1</v>
      </c>
      <c r="J14" s="10">
        <f t="shared" ref="J14:J28" si="2">I14/E14</f>
        <v>-7.1428571428571425E-2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QUIMICA</v>
      </c>
      <c r="B15" s="9"/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6</v>
      </c>
      <c r="G15" s="9">
        <v>0</v>
      </c>
      <c r="H15" s="10">
        <f t="shared" si="0"/>
        <v>0.17142857142857143</v>
      </c>
      <c r="I15" s="9">
        <f t="shared" si="1"/>
        <v>29</v>
      </c>
      <c r="J15" s="10">
        <f t="shared" si="2"/>
        <v>0.82857142857142863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ht="26.4" x14ac:dyDescent="0.25">
      <c r="A16" s="9" t="str">
        <f>'1'!A16</f>
        <v>QUIMICA</v>
      </c>
      <c r="B16" s="9"/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17</v>
      </c>
      <c r="G16" s="9">
        <v>0</v>
      </c>
      <c r="H16" s="10">
        <f t="shared" si="0"/>
        <v>0.73913043478260865</v>
      </c>
      <c r="I16" s="9">
        <f t="shared" si="1"/>
        <v>6</v>
      </c>
      <c r="J16" s="10">
        <f t="shared" si="2"/>
        <v>0.2608695652173913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FUNDAMENTOS DE QUIMICA</v>
      </c>
      <c r="B17" s="9"/>
      <c r="C17" s="9" t="str">
        <f>'1'!C17</f>
        <v>107-B</v>
      </c>
      <c r="D17" s="9" t="str">
        <f>'1'!D17</f>
        <v>IGEM</v>
      </c>
      <c r="E17" s="9">
        <f>'1'!E17</f>
        <v>25</v>
      </c>
      <c r="F17" s="9">
        <v>25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63</v>
      </c>
      <c r="G28" s="17">
        <f>SUM(G14:G27)</f>
        <v>0</v>
      </c>
      <c r="H28" s="18">
        <f>SUM(F28:G28)/E28</f>
        <v>0.64948453608247425</v>
      </c>
      <c r="I28" s="17">
        <f t="shared" si="1"/>
        <v>34</v>
      </c>
      <c r="J28" s="18">
        <f t="shared" si="2"/>
        <v>0.35051546391752575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AGEO GUEVARA LORA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2024-11-22T23:33:18Z</dcterms:modified>
  <cp:category/>
  <cp:contentStatus/>
</cp:coreProperties>
</file>