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ddd7476844c851/Documentos/ITSSAT/"/>
    </mc:Choice>
  </mc:AlternateContent>
  <xr:revisionPtr revIDLastSave="9" documentId="8_{6B964505-8252-4999-A672-9ED62193C8BF}" xr6:coauthVersionLast="47" xr6:coauthVersionMax="47" xr10:uidLastSave="{FC034CE5-DE33-427F-BF47-E9DEF450204A}"/>
  <bookViews>
    <workbookView xWindow="-108" yWindow="-108" windowWidth="23256" windowHeight="1389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<sst xmlns="http://schemas.openxmlformats.org/spreadsheetml/2006/main" count="221" uniqueCount="52">
  <si>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</si>
  <si>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</si>
  <si>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</si>
  <si>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</si>
  <si>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</si>
  <si>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</si>
  <si>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</si>
  <si>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</si>
  <si>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</si>
  <si>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</si>
  <si>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</si>
  <si>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</si>
  <si>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</si>
  <si>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</si>
  <si>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</si>
  <si>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</si>
  <si>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</si>
  <si>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</si>
  <si>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</si>
  <si>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</si>
  <si>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</si>
  <si>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</si>
  <si>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</si>
  <si>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</si>
  <si>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</si>
  <si>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</si>
  <si>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</si>
  <si>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</si>
  <si>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</si>
  <si>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</si>
  <si>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</si>
  <si>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</si>
  <si>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</si>
  <si>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</si>
  <si>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</si>
  <si>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</si>
  <si>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</si>
  <si>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</si>
  <si>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</si>
  <si>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</si>
  <si>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</si>
  <si>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</si>
  <si>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</si>
  <si>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</si>
  <si>
    <t>II</t>
  </si>
  <si>
    <t>III</t>
  </si>
  <si>
    <t>IV</t>
  </si>
  <si>
    <t>V</t>
  </si>
  <si>
    <t>AGOSTO-DICIEMBRE 2024</t>
  </si>
  <si>
    <t>VI</t>
  </si>
  <si>
    <t>SE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</si>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</sst>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P8" sqref="P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48</v>
      </c>
      <c r="M8" s="34"/>
      <c r="N8" s="34"/>
    </row>
    <row r="10" spans="1:14" x14ac:dyDescent="0.25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8" t="s">
        <v>34</v>
      </c>
      <c r="B14" s="9" t="s">
        <v>21</v>
      </c>
      <c r="C14" s="9" t="s">
        <v>37</v>
      </c>
      <c r="D14" s="9" t="s">
        <v>42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35</v>
      </c>
      <c r="B15" s="9" t="s">
        <v>21</v>
      </c>
      <c r="C15" s="9" t="s">
        <v>38</v>
      </c>
      <c r="D15" s="9" t="s">
        <v>41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35</v>
      </c>
      <c r="B16" s="9" t="s">
        <v>21</v>
      </c>
      <c r="C16" s="9" t="s">
        <v>39</v>
      </c>
      <c r="D16" s="9" t="s">
        <v>43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21</v>
      </c>
      <c r="C17" s="9" t="s">
        <v>40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21" t="str">
        <f>'1'!A16</f>
        <v>QUIMICA</v>
      </c>
      <c r="B16" s="9" t="s">
        <v>44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44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45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21" t="s">
        <v>35</v>
      </c>
      <c r="B19" s="9" t="s">
        <v>45</v>
      </c>
      <c r="C19" s="9" t="s">
        <v>38</v>
      </c>
      <c r="D19" s="9" t="s">
        <v>41</v>
      </c>
      <c r="E19" s="9">
        <v>35</v>
      </c>
      <c r="F19" s="9">
        <v>35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ht="26.4" x14ac:dyDescent="0.25">
      <c r="A20" s="21" t="s">
        <v>35</v>
      </c>
      <c r="B20" s="9" t="s">
        <v>45</v>
      </c>
      <c r="C20" s="9" t="s">
        <v>39</v>
      </c>
      <c r="D20" s="9" t="s">
        <v>43</v>
      </c>
      <c r="E20" s="9">
        <v>23</v>
      </c>
      <c r="F20" s="9">
        <v>23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100</v>
      </c>
      <c r="N20" s="15">
        <v>1</v>
      </c>
    </row>
    <row r="21" spans="1:14" s="11" customFormat="1" x14ac:dyDescent="0.25">
      <c r="A21" s="21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1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169</v>
      </c>
      <c r="F28" s="17">
        <f>SUM(F14:F27)</f>
        <v>169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46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46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46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36</v>
      </c>
      <c r="B17" s="9" t="s">
        <v>45</v>
      </c>
      <c r="C17" s="9" t="s">
        <v>40</v>
      </c>
      <c r="D17" s="9" t="s">
        <v>42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ht="26.4" x14ac:dyDescent="0.25">
      <c r="A18" s="21" t="s">
        <v>34</v>
      </c>
      <c r="B18" s="9" t="s">
        <v>47</v>
      </c>
      <c r="C18" s="9" t="s">
        <v>37</v>
      </c>
      <c r="D18" s="9" t="s">
        <v>42</v>
      </c>
      <c r="E18" s="9">
        <v>14</v>
      </c>
      <c r="F18" s="9">
        <v>14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ht="26.4" x14ac:dyDescent="0.25">
      <c r="A19" s="8" t="s">
        <v>36</v>
      </c>
      <c r="B19" s="9" t="s">
        <v>46</v>
      </c>
      <c r="C19" s="9" t="s">
        <v>40</v>
      </c>
      <c r="D19" s="9" t="s">
        <v>42</v>
      </c>
      <c r="E19" s="9">
        <v>25</v>
      </c>
      <c r="F19" s="9">
        <v>25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136</v>
      </c>
      <c r="F28" s="17">
        <f>SUM(F14:F27)</f>
        <v>136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D22" sqref="D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21" t="str">
        <f>'1'!A14</f>
        <v>GESTIÓN ESTRATÉGICA</v>
      </c>
      <c r="B14" s="9" t="s">
        <v>49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21" t="str">
        <f>'1'!A15</f>
        <v>QUIMICA</v>
      </c>
      <c r="B15" s="9" t="s">
        <v>50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21" t="str">
        <f>'1'!A16</f>
        <v>QUIMICA</v>
      </c>
      <c r="B16" s="9" t="s">
        <v>50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36</v>
      </c>
      <c r="B17" s="9" t="s">
        <v>50</v>
      </c>
      <c r="C17" s="9" t="s">
        <v>40</v>
      </c>
      <c r="D17" s="9" t="s">
        <v>42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14</v>
      </c>
      <c r="G28" s="17">
        <f>SUM(G14:G27)</f>
        <v>0</v>
      </c>
      <c r="H28" s="18">
        <f>SUM(F28:G28)/E28</f>
        <v>0.14432989690721648</v>
      </c>
      <c r="I28" s="17">
        <f t="shared" ref="I28" si="0">(E28-SUM(F28:G28))-K28</f>
        <v>83</v>
      </c>
      <c r="J28" s="18">
        <f t="shared" ref="J28" si="1">I28/E28</f>
        <v>0.85567010309278346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8" zoomScale="85" zoomScaleNormal="85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AGOSTO-DICIEMBRE 2024</v>
      </c>
      <c r="M8" s="34"/>
      <c r="N8" s="34"/>
    </row>
    <row r="10" spans="1:14" x14ac:dyDescent="0.25">
      <c r="A10" s="4" t="s">
        <v>8</v>
      </c>
      <c r="B10" s="34" t="str">
        <f>'1'!B10</f>
        <v>AGEO GUEVARA LORA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6.4" x14ac:dyDescent="0.25">
      <c r="A14" s="9" t="str">
        <f>'1'!A14</f>
        <v>GESTIÓN ESTRATÉGICA</v>
      </c>
      <c r="B14" s="9" t="s">
        <v>51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14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 t="s">
        <v>51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35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100</v>
      </c>
      <c r="N15" s="15">
        <v>1</v>
      </c>
    </row>
    <row r="16" spans="1:14" s="11" customFormat="1" ht="26.4" x14ac:dyDescent="0.25">
      <c r="A16" s="9" t="str">
        <f>'1'!A16</f>
        <v>QUIMICA</v>
      </c>
      <c r="B16" s="9" t="s">
        <v>51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23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ht="26.4" x14ac:dyDescent="0.25">
      <c r="A17" s="9" t="str">
        <f>'1'!A17</f>
        <v>FUNDAMENTOS DE QUIMICA</v>
      </c>
      <c r="B17" s="9" t="s">
        <v>51</v>
      </c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AGEO GUEVARA LORA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2024-12-03T21:46:17Z</dcterms:modified>
  <cp:category/>
  <cp:contentStatus/>
</cp:coreProperties>
</file>