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DCDAA56D-09CD-43F3-A1B0-08068A004BE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</workbook>
</file>

<file path=xl/calcChain.xml><?xml version="1.0" encoding="utf-8"?>
<calcChain xmlns="http://schemas.openxmlformats.org/spreadsheetml/2006/main">
  <c r="H15" i="2" l="1"/>
  <c r="N28" i="5" l="1"/>
  <c r="M28" i="5"/>
  <c r="K28" i="5"/>
  <c r="G28" i="5"/>
  <c r="F28" i="5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L14" i="1"/>
  <c r="I14" i="1"/>
  <c r="J14" i="1" s="1"/>
  <c r="H14" i="1"/>
  <c r="E28" i="5" l="1"/>
  <c r="H28" i="5" s="1"/>
  <c r="L18" i="4"/>
  <c r="I18" i="3"/>
  <c r="J18" i="3" s="1"/>
  <c r="I17" i="3"/>
  <c r="J17" i="3" s="1"/>
  <c r="L17" i="4"/>
  <c r="L17" i="3"/>
  <c r="L14" i="4"/>
  <c r="I14" i="3"/>
  <c r="J14" i="3" s="1"/>
  <c r="L14" i="3"/>
  <c r="H14" i="4"/>
  <c r="I16" i="3"/>
  <c r="J16" i="3" s="1"/>
  <c r="L16" i="3"/>
  <c r="H16" i="4"/>
  <c r="L16" i="4"/>
  <c r="L15" i="3"/>
  <c r="I15" i="3"/>
  <c r="J15" i="3" s="1"/>
  <c r="L15" i="4"/>
  <c r="I15" i="2"/>
  <c r="J15" i="2" s="1"/>
  <c r="H15" i="4"/>
  <c r="H17" i="4"/>
  <c r="E28" i="2"/>
  <c r="H28" i="2" s="1"/>
  <c r="L18" i="3"/>
  <c r="E28" i="3"/>
  <c r="I28" i="3" s="1"/>
  <c r="J28" i="3" s="1"/>
  <c r="H28" i="1"/>
  <c r="I28" i="1"/>
  <c r="J28" i="1" s="1"/>
  <c r="E28" i="4"/>
  <c r="I28" i="4" s="1"/>
  <c r="J28" i="4" s="1"/>
  <c r="L28" i="1"/>
  <c r="I28" i="5" l="1"/>
  <c r="J28" i="5" s="1"/>
  <c r="L28" i="5"/>
  <c r="L28" i="4"/>
  <c r="I28" i="2"/>
  <c r="J28" i="2" s="1"/>
  <c r="H28" i="3"/>
  <c r="L28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<sst xmlns="http://schemas.openxmlformats.org/spreadsheetml/2006/main" count="193" uniqueCount="47">
  <si>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</si>
  <si>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</si>
  <si>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</si>
  <si>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</si>
  <si>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</si>
  <si>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</si>
  <si>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</si>
  <si>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</si>
  <si>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</si>
  <si>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</si>
  <si>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</si>
  <si>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</si>
  <si>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</si>
  <si>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</si>
  <si>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</si>
  <si>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</si>
  <si>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</si>
  <si>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</si>
  <si>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</si>
  <si>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</si>
  <si>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</si>
  <si>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</si>
  <si>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</si>
  <si>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</si>
  <si>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</si>
  <si>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</si>
  <si>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</si>
  <si>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</si>
  <si>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</si>
  <si>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</si>
  <si>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</si>
  <si>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</si>
  <si>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</si>
  <si>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</si>
  <si>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</si>
  <si>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705 A</t>
  </si>
  <si>
    <t>DISEÑO DE PRODUCTOS TURISTICOS ALTERNATIVOS</t>
  </si>
  <si>
    <t>705 C</t>
  </si>
  <si>
    <t>PLAN DE NEGOCIOS</t>
  </si>
  <si>
    <t>705 B A</t>
  </si>
  <si>
    <t>FUNCIÓN ADMINISTRATIVA II</t>
  </si>
  <si>
    <t>305 A</t>
  </si>
  <si>
    <t>AGOSTO-DICIEMBE 2024</t>
  </si>
  <si>
    <t>LIC.RENATA RAMOS MORENO</t>
  </si>
  <si>
    <t>II</t>
  </si>
  <si>
    <t>S/E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</si>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</sst>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7" zoomScale="136" zoomScaleNormal="136" workbookViewId="0">
      <selection activeCell="G37" sqref="G37:J37"/>
    </sheetView>
  </sheetViews>
  <sheetFormatPr baseColWidth="10" defaultColWidth="14.453125" defaultRowHeight="15" customHeight="1" x14ac:dyDescent="0.35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4" t="s">
        <v>3</v>
      </c>
      <c r="B6" s="22"/>
      <c r="C6" s="22"/>
      <c r="D6" s="22"/>
      <c r="E6" s="25" t="s">
        <v>32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7" t="s">
        <v>5</v>
      </c>
      <c r="C8" s="26"/>
      <c r="D8" s="6" t="s">
        <v>6</v>
      </c>
      <c r="E8" s="7">
        <v>5</v>
      </c>
      <c r="F8" s="1"/>
      <c r="G8" s="4" t="s">
        <v>7</v>
      </c>
      <c r="H8" s="7">
        <v>3</v>
      </c>
      <c r="I8" s="34" t="s">
        <v>8</v>
      </c>
      <c r="J8" s="22"/>
      <c r="K8" s="22"/>
      <c r="L8" s="27" t="s">
        <v>42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5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10" t="s">
        <v>36</v>
      </c>
      <c r="B14" s="11" t="s">
        <v>22</v>
      </c>
      <c r="C14" s="11" t="s">
        <v>35</v>
      </c>
      <c r="D14" s="11" t="s">
        <v>33</v>
      </c>
      <c r="E14" s="11">
        <v>27</v>
      </c>
      <c r="F14" s="11">
        <v>27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 x14ac:dyDescent="0.35">
      <c r="A15" s="10" t="s">
        <v>36</v>
      </c>
      <c r="B15" s="11" t="s">
        <v>22</v>
      </c>
      <c r="C15" s="11" t="s">
        <v>37</v>
      </c>
      <c r="D15" s="11" t="s">
        <v>33</v>
      </c>
      <c r="E15" s="11">
        <v>17</v>
      </c>
      <c r="F15" s="11">
        <v>15</v>
      </c>
      <c r="G15" s="11"/>
      <c r="H15" s="12">
        <v>0.88</v>
      </c>
      <c r="I15" s="11">
        <v>2</v>
      </c>
      <c r="J15" s="12">
        <v>0.12</v>
      </c>
      <c r="K15" s="11"/>
      <c r="L15" s="12">
        <v>0</v>
      </c>
      <c r="M15" s="12">
        <v>0.86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38</v>
      </c>
      <c r="B16" s="11" t="s">
        <v>22</v>
      </c>
      <c r="C16" s="11" t="s">
        <v>35</v>
      </c>
      <c r="D16" s="11" t="s">
        <v>33</v>
      </c>
      <c r="E16" s="11">
        <v>27</v>
      </c>
      <c r="F16" s="11">
        <v>27</v>
      </c>
      <c r="G16" s="11"/>
      <c r="H16" s="12">
        <v>1</v>
      </c>
      <c r="I16" s="11">
        <v>0</v>
      </c>
      <c r="J16" s="12">
        <v>0</v>
      </c>
      <c r="K16" s="11"/>
      <c r="L16" s="12">
        <v>0</v>
      </c>
      <c r="M16" s="12">
        <v>0.96</v>
      </c>
      <c r="N16" s="13">
        <v>0.77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38</v>
      </c>
      <c r="B17" s="11" t="s">
        <v>22</v>
      </c>
      <c r="C17" s="11" t="s">
        <v>39</v>
      </c>
      <c r="D17" s="11" t="s">
        <v>33</v>
      </c>
      <c r="E17" s="11">
        <v>14</v>
      </c>
      <c r="F17" s="11">
        <v>14</v>
      </c>
      <c r="G17" s="11"/>
      <c r="H17" s="12">
        <v>1</v>
      </c>
      <c r="I17" s="11">
        <v>0</v>
      </c>
      <c r="J17" s="12">
        <v>0</v>
      </c>
      <c r="K17" s="11"/>
      <c r="L17" s="12">
        <v>0</v>
      </c>
      <c r="M17" s="12">
        <v>0.98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35">
      <c r="A18" s="10" t="s">
        <v>40</v>
      </c>
      <c r="B18" s="11" t="s">
        <v>22</v>
      </c>
      <c r="C18" s="11" t="s">
        <v>41</v>
      </c>
      <c r="D18" s="11" t="s">
        <v>33</v>
      </c>
      <c r="E18" s="11">
        <v>22</v>
      </c>
      <c r="F18" s="11">
        <v>21</v>
      </c>
      <c r="G18" s="11"/>
      <c r="H18" s="12">
        <v>0.95</v>
      </c>
      <c r="I18" s="11">
        <v>1</v>
      </c>
      <c r="J18" s="12">
        <v>0.05</v>
      </c>
      <c r="K18" s="11"/>
      <c r="L18" s="12">
        <v>0</v>
      </c>
      <c r="M18" s="12">
        <v>0.89</v>
      </c>
      <c r="N18" s="13">
        <v>0.81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104</v>
      </c>
      <c r="G28" s="16">
        <f t="shared" si="4"/>
        <v>0</v>
      </c>
      <c r="H28" s="17">
        <f>SUM(F28:G28)/E28</f>
        <v>0.9719626168224299</v>
      </c>
      <c r="I28" s="16">
        <f t="shared" si="1"/>
        <v>3</v>
      </c>
      <c r="J28" s="17">
        <f t="shared" si="2"/>
        <v>2.8037383177570093E-2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0.93399999999999994</v>
      </c>
      <c r="N28" s="18">
        <f t="shared" si="5"/>
        <v>0.754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4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5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6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7" t="s">
        <v>30</v>
      </c>
      <c r="B35" s="22"/>
      <c r="C35" s="8"/>
      <c r="D35" s="1"/>
      <c r="E35" s="47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40" t="str">
        <f>B10</f>
        <v>MCA.PATRICIA ELIZABETH DAVID MIROS</v>
      </c>
      <c r="C37" s="41"/>
      <c r="D37" s="41"/>
      <c r="E37" s="20"/>
      <c r="F37" s="20"/>
      <c r="G37" s="42" t="s">
        <v>43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10" workbookViewId="0">
      <selection activeCell="I21" sqref="I2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3.5429687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4" t="s">
        <v>3</v>
      </c>
      <c r="B6" s="22"/>
      <c r="C6" s="22"/>
      <c r="D6" s="22"/>
      <c r="E6" s="25" t="s">
        <v>32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7">
        <v>2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4" t="s">
        <v>8</v>
      </c>
      <c r="J8" s="22"/>
      <c r="K8" s="22"/>
      <c r="L8" s="27" t="str">
        <f>'1'!L8</f>
        <v>AGOSTO-DICIEMBE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 t="s">
        <v>45</v>
      </c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/>
      <c r="I14" s="11">
        <v>27</v>
      </c>
      <c r="J14" s="12"/>
      <c r="K14" s="11">
        <v>0</v>
      </c>
      <c r="L14" s="12"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 t="s">
        <v>44</v>
      </c>
      <c r="C15" s="11" t="str">
        <f>'1'!C15</f>
        <v>705 C</v>
      </c>
      <c r="D15" s="11" t="str">
        <f>'1'!D15</f>
        <v>DLA</v>
      </c>
      <c r="E15" s="11">
        <f>'1'!E15</f>
        <v>17</v>
      </c>
      <c r="F15" s="11">
        <v>14</v>
      </c>
      <c r="G15" s="11"/>
      <c r="H15" s="12">
        <f t="shared" ref="H15" si="0">F15/E15</f>
        <v>0.82352941176470584</v>
      </c>
      <c r="I15" s="11">
        <f t="shared" ref="I15:I28" si="1">(E15-SUM(F15:G15))-K15</f>
        <v>3</v>
      </c>
      <c r="J15" s="12">
        <f t="shared" ref="J15:J28" si="2">I15/E15</f>
        <v>0.17647058823529413</v>
      </c>
      <c r="K15" s="11"/>
      <c r="L15" s="12">
        <f t="shared" ref="L15:L28" si="3">K15/E15</f>
        <v>0</v>
      </c>
      <c r="M15" s="11">
        <v>80.47</v>
      </c>
      <c r="N15" s="13">
        <v>0.82350000000000001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 t="s">
        <v>45</v>
      </c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/>
      <c r="I16" s="11">
        <v>27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 t="s">
        <v>45</v>
      </c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/>
      <c r="I17" s="11">
        <v>14</v>
      </c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 t="s">
        <v>45</v>
      </c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/>
      <c r="I18" s="11">
        <v>22</v>
      </c>
      <c r="J18" s="12"/>
      <c r="K18" s="11">
        <v>0</v>
      </c>
      <c r="L18" s="12"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14</v>
      </c>
      <c r="G28" s="16">
        <f t="shared" si="4"/>
        <v>0</v>
      </c>
      <c r="H28" s="17">
        <f>SUM(F28:G28)/E28</f>
        <v>0.13084112149532709</v>
      </c>
      <c r="I28" s="16">
        <f t="shared" si="1"/>
        <v>93</v>
      </c>
      <c r="J28" s="17">
        <f t="shared" si="2"/>
        <v>0.86915887850467288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80.47</v>
      </c>
      <c r="N28" s="18">
        <f t="shared" si="5"/>
        <v>0.82350000000000001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4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5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6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7" t="s">
        <v>30</v>
      </c>
      <c r="B35" s="22"/>
      <c r="C35" s="8"/>
      <c r="D35" s="1"/>
      <c r="E35" s="47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MCA.PATRICIA ELIZABETH DAVID MIROS</v>
      </c>
      <c r="C37" s="41"/>
      <c r="D37" s="41"/>
      <c r="E37" s="20"/>
      <c r="F37" s="20"/>
      <c r="G37" s="48" t="s">
        <v>46</v>
      </c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0" workbookViewId="0">
      <selection activeCell="A19" sqref="A19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7">
        <v>3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4" t="s">
        <v>8</v>
      </c>
      <c r="J8" s="22"/>
      <c r="K8" s="22"/>
      <c r="L8" s="27" t="str">
        <f>'1'!L8</f>
        <v>AGOSTO-DICIEMBE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4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5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6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7" t="s">
        <v>30</v>
      </c>
      <c r="B35" s="22"/>
      <c r="C35" s="8"/>
      <c r="D35" s="1"/>
      <c r="E35" s="47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2"/>
      <c r="D37" s="22"/>
      <c r="E37" s="20"/>
      <c r="F37" s="20"/>
      <c r="G37" s="49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A19" sqref="A19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7">
        <v>4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4" t="s">
        <v>8</v>
      </c>
      <c r="J8" s="22"/>
      <c r="K8" s="22"/>
      <c r="L8" s="27" t="str">
        <f>'1'!L8</f>
        <v>AGOSTO-DICIEMBE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4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5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6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7" t="s">
        <v>30</v>
      </c>
      <c r="B35" s="22"/>
      <c r="C35" s="8"/>
      <c r="D35" s="1"/>
      <c r="E35" s="47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2"/>
      <c r="D37" s="22"/>
      <c r="E37" s="20"/>
      <c r="F37" s="20"/>
      <c r="G37" s="49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10" workbookViewId="0">
      <selection activeCell="A19" sqref="A19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7" t="s">
        <v>31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4" t="s">
        <v>8</v>
      </c>
      <c r="J8" s="22"/>
      <c r="K8" s="22"/>
      <c r="L8" s="27" t="str">
        <f>'1'!L8</f>
        <v>AGOSTO-DICIEMBE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v>0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0">SUM(E14:E27)</f>
        <v>80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 t="shared" ref="I28" si="1">(E28-SUM(F28:G28))-K28</f>
        <v>80</v>
      </c>
      <c r="J28" s="17">
        <f t="shared" ref="J28" si="2">I28/E28</f>
        <v>1</v>
      </c>
      <c r="K28" s="16">
        <f>SUM(K14:K27)</f>
        <v>0</v>
      </c>
      <c r="L28" s="17">
        <f t="shared" ref="L28" si="3">K28/E28</f>
        <v>0</v>
      </c>
      <c r="M28" s="16" t="e">
        <f t="shared" ref="M28:N28" si="4">AVERAGE(M14:M27)</f>
        <v>#DIV/0!</v>
      </c>
      <c r="N28" s="18" t="e">
        <f t="shared" si="4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4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5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6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7" t="s">
        <v>30</v>
      </c>
      <c r="B35" s="22"/>
      <c r="C35" s="8"/>
      <c r="D35" s="1"/>
      <c r="E35" s="47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2"/>
      <c r="D37" s="22"/>
      <c r="E37" s="20"/>
      <c r="F37" s="20"/>
      <c r="G37" s="49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</cp:lastModifiedBy>
  <dcterms:modified xsi:type="dcterms:W3CDTF">2024-10-24T05:31:25Z</dcterms:modified>
</cp:coreProperties>
</file>