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RESPALDO\Documents\CLASES ITSSAT PEDM\CLASES TEC\A AGOSTO 2024\SGI\"/>
    </mc:Choice>
  </mc:AlternateContent>
  <xr:revisionPtr revIDLastSave="0" documentId="13_ncr:1_{C777F949-35DB-439E-89E9-E382E125CAC0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</workbook>
</file>

<file path=xl/calcChain.xml><?xml version="1.0" encoding="utf-8"?>
<calcChain xmlns="http://schemas.openxmlformats.org/spreadsheetml/2006/main">
  <c r="H15" i="2" l="1"/>
  <c r="N28" i="5" l="1"/>
  <c r="M28" i="5"/>
  <c r="K28" i="5"/>
  <c r="G28" i="5"/>
  <c r="F28" i="5"/>
  <c r="E18" i="5"/>
  <c r="D18" i="5"/>
  <c r="C18" i="5"/>
  <c r="A18" i="5"/>
  <c r="E17" i="5"/>
  <c r="D17" i="5"/>
  <c r="C17" i="5"/>
  <c r="A17" i="5"/>
  <c r="E16" i="5"/>
  <c r="D16" i="5"/>
  <c r="C16" i="5"/>
  <c r="A16" i="5"/>
  <c r="E15" i="5"/>
  <c r="D15" i="5"/>
  <c r="C15" i="5"/>
  <c r="A15" i="5"/>
  <c r="D14" i="5"/>
  <c r="C14" i="5"/>
  <c r="A14" i="5"/>
  <c r="B10" i="5"/>
  <c r="B37" i="5" s="1"/>
  <c r="L8" i="5"/>
  <c r="H8" i="5"/>
  <c r="E8" i="5"/>
  <c r="N28" i="4"/>
  <c r="M28" i="4"/>
  <c r="K28" i="4"/>
  <c r="G28" i="4"/>
  <c r="F28" i="4"/>
  <c r="H18" i="4"/>
  <c r="E18" i="4"/>
  <c r="I18" i="4" s="1"/>
  <c r="J18" i="4" s="1"/>
  <c r="D18" i="4"/>
  <c r="C18" i="4"/>
  <c r="A18" i="4"/>
  <c r="E17" i="4"/>
  <c r="I17" i="4" s="1"/>
  <c r="J17" i="4" s="1"/>
  <c r="D17" i="4"/>
  <c r="C17" i="4"/>
  <c r="A17" i="4"/>
  <c r="E16" i="4"/>
  <c r="I16" i="4" s="1"/>
  <c r="J16" i="4" s="1"/>
  <c r="D16" i="4"/>
  <c r="C16" i="4"/>
  <c r="A16" i="4"/>
  <c r="E15" i="4"/>
  <c r="I15" i="4" s="1"/>
  <c r="J15" i="4" s="1"/>
  <c r="D15" i="4"/>
  <c r="C15" i="4"/>
  <c r="A15" i="4"/>
  <c r="E14" i="4"/>
  <c r="I14" i="4" s="1"/>
  <c r="J14" i="4" s="1"/>
  <c r="D14" i="4"/>
  <c r="C14" i="4"/>
  <c r="A14" i="4"/>
  <c r="B10" i="4"/>
  <c r="B37" i="4" s="1"/>
  <c r="L8" i="4"/>
  <c r="H8" i="4"/>
  <c r="E8" i="4"/>
  <c r="N29" i="3"/>
  <c r="M29" i="3"/>
  <c r="K29" i="3"/>
  <c r="G29" i="3"/>
  <c r="F29" i="3"/>
  <c r="E19" i="3"/>
  <c r="H19" i="3" s="1"/>
  <c r="D19" i="3"/>
  <c r="C19" i="3"/>
  <c r="A19" i="3"/>
  <c r="E18" i="3"/>
  <c r="D18" i="3"/>
  <c r="C18" i="3"/>
  <c r="A18" i="3"/>
  <c r="E17" i="3"/>
  <c r="D17" i="3"/>
  <c r="C17" i="3"/>
  <c r="A17" i="3"/>
  <c r="E16" i="3"/>
  <c r="D16" i="3"/>
  <c r="C16" i="3"/>
  <c r="A16" i="3"/>
  <c r="E14" i="3"/>
  <c r="H14" i="3" s="1"/>
  <c r="D14" i="3"/>
  <c r="C14" i="3"/>
  <c r="A14" i="3"/>
  <c r="B10" i="3"/>
  <c r="B38" i="3" s="1"/>
  <c r="L8" i="3"/>
  <c r="H8" i="3"/>
  <c r="E8" i="3"/>
  <c r="N28" i="2"/>
  <c r="M28" i="2"/>
  <c r="K28" i="2"/>
  <c r="G28" i="2"/>
  <c r="F28" i="2"/>
  <c r="E18" i="2"/>
  <c r="D18" i="2"/>
  <c r="C18" i="2"/>
  <c r="A18" i="2"/>
  <c r="E17" i="2"/>
  <c r="D17" i="2"/>
  <c r="C17" i="2"/>
  <c r="A17" i="2"/>
  <c r="E16" i="2"/>
  <c r="D16" i="2"/>
  <c r="C16" i="2"/>
  <c r="A16" i="2"/>
  <c r="E15" i="2"/>
  <c r="L15" i="2" s="1"/>
  <c r="D15" i="2"/>
  <c r="C15" i="2"/>
  <c r="A15" i="2"/>
  <c r="E14" i="2"/>
  <c r="D14" i="2"/>
  <c r="C14" i="2"/>
  <c r="A14" i="2"/>
  <c r="B10" i="2"/>
  <c r="B37" i="2" s="1"/>
  <c r="L8" i="2"/>
  <c r="H8" i="2"/>
  <c r="E8" i="2"/>
  <c r="B37" i="1"/>
  <c r="N28" i="1"/>
  <c r="M28" i="1"/>
  <c r="K28" i="1"/>
  <c r="G28" i="1"/>
  <c r="F28" i="1"/>
  <c r="E28" i="1"/>
  <c r="L14" i="1"/>
  <c r="I14" i="1"/>
  <c r="J14" i="1" s="1"/>
  <c r="H14" i="1"/>
  <c r="E28" i="5" l="1"/>
  <c r="H28" i="5" s="1"/>
  <c r="L18" i="4"/>
  <c r="I19" i="3"/>
  <c r="J19" i="3" s="1"/>
  <c r="L17" i="4"/>
  <c r="L18" i="3"/>
  <c r="L14" i="4"/>
  <c r="I14" i="3"/>
  <c r="J14" i="3" s="1"/>
  <c r="L14" i="3"/>
  <c r="H14" i="4"/>
  <c r="L17" i="3"/>
  <c r="H16" i="4"/>
  <c r="L16" i="4"/>
  <c r="L16" i="3"/>
  <c r="I16" i="3"/>
  <c r="J16" i="3" s="1"/>
  <c r="L15" i="4"/>
  <c r="I15" i="2"/>
  <c r="J15" i="2" s="1"/>
  <c r="H15" i="4"/>
  <c r="H17" i="4"/>
  <c r="E28" i="2"/>
  <c r="H28" i="2" s="1"/>
  <c r="L19" i="3"/>
  <c r="E29" i="3"/>
  <c r="I29" i="3" s="1"/>
  <c r="J29" i="3" s="1"/>
  <c r="H28" i="1"/>
  <c r="I28" i="1"/>
  <c r="J28" i="1" s="1"/>
  <c r="E28" i="4"/>
  <c r="I28" i="4" s="1"/>
  <c r="J28" i="4" s="1"/>
  <c r="L28" i="1"/>
  <c r="I28" i="5" l="1"/>
  <c r="J28" i="5" s="1"/>
  <c r="L28" i="5"/>
  <c r="L28" i="4"/>
  <c r="I28" i="2"/>
  <c r="J28" i="2" s="1"/>
  <c r="H29" i="3"/>
  <c r="L28" i="2"/>
  <c r="L29" i="3"/>
  <c r="H2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8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100-000001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  <comment ref="H8" authorId="0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  <comment ref="L8" authorId="0" shapeId="0" xr:uid="{00000000-0006-0000-0100-000003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200-000001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  <comment ref="H8" authorId="0" shapeId="0" xr:uid="{00000000-0006-0000-0200-000002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  <comment ref="L8" authorId="0" shapeId="0" xr:uid="{00000000-0006-0000-0200-000003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300-000001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  <comment ref="H8" authorId="0" shapeId="0" xr:uid="{00000000-0006-0000-0300-000002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  <comment ref="L8" authorId="0" shapeId="0" xr:uid="{00000000-0006-0000-0300-000003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400-000001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  <comment ref="H8" authorId="0" shapeId="0" xr:uid="{00000000-0006-0000-0400-000002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  <comment ref="L8" authorId="0" shapeId="0" xr:uid="{00000000-0006-0000-0400-000003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<sst xmlns="http://schemas.openxmlformats.org/spreadsheetml/2006/main" count="208" uniqueCount="50">
  <si>
    <t>Reporte Parcial y Final del Semestre</t>
  </si>
  <si>
    <t>INSTITUTO TECNOLÓGICO SUPERIOR DE SAN ANDRÉS TUXTLA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</si>
  <si>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</si>
  <si>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</si>
  <si>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</si>
  <si>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</si>
  <si>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</si>
  <si>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</si>
  <si>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</si>
  <si>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</si>
  <si>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</si>
  <si>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</si>
  <si>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</si>
  <si>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</si>
  <si>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</si>
  <si>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</si>
  <si>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</si>
  <si>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</si>
  <si>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</si>
  <si>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</si>
  <si>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</si>
  <si>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</si>
  <si>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</si>
  <si>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</si>
  <si>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</si>
  <si>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</si>
  <si>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</si>
  <si>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</si>
  <si>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</si>
  <si>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</si>
  <si>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</si>
  <si>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Final</t>
  </si>
  <si>
    <t>LIC. EN ADMINISTRACIÓN</t>
  </si>
  <si>
    <t>DLA</t>
  </si>
  <si>
    <t>MCA.PATRICIA ELIZABETH DAVID MIROS</t>
  </si>
  <si>
    <t>705 A</t>
  </si>
  <si>
    <t>DISEÑO DE PRODUCTOS TURISTICOS ALTERNATIVOS</t>
  </si>
  <si>
    <t>705 C</t>
  </si>
  <si>
    <t>PLAN DE NEGOCIOS</t>
  </si>
  <si>
    <t>705 B A</t>
  </si>
  <si>
    <t>FUNCIÓN ADMINISTRATIVA II</t>
  </si>
  <si>
    <t>305 A</t>
  </si>
  <si>
    <t>AGOSTO-DICIEMBE 2024</t>
  </si>
  <si>
    <t>LIC.RENATA RAMOS MORENO</t>
  </si>
  <si>
    <t>II</t>
  </si>
  <si>
    <t>S/E</t>
  </si>
  <si>
    <t>LAE. RENATA RAMOS MORENO</t>
  </si>
  <si>
    <t>III</t>
  </si>
  <si>
    <t>LICENCIATURA EN ADMINISTRACIÓN</t>
  </si>
  <si>
    <t>DIVISIÓN DE INGENIERÍA: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</si>
</sst>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10" fontId="1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3" xfId="0" applyFont="1" applyFill="1" applyBorder="1" applyAlignment="1">
      <alignment horizontal="center" vertical="center"/>
    </xf>
    <xf numFmtId="0" fontId="4" fillId="0" borderId="8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justify" wrapText="1"/>
    </xf>
    <xf numFmtId="0" fontId="0" fillId="0" borderId="0" xfId="0" applyAlignment="1">
      <alignment horizontal="justify" vertical="justify" wrapText="1"/>
    </xf>
    <xf numFmtId="0" fontId="5" fillId="0" borderId="0" xfId="0" applyFont="1" applyAlignment="1">
      <alignment horizontal="center" vertical="justify" wrapText="1"/>
    </xf>
    <xf numFmtId="0" fontId="3" fillId="0" borderId="0" xfId="0" applyFont="1" applyAlignment="1">
      <alignment horizontal="center" vertical="justify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0" xfId="0" applyFont="1" applyBorder="1" applyAlignment="1">
      <alignment horizontal="center" vertical="justify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opLeftCell="A10" zoomScale="136" zoomScaleNormal="136" workbookViewId="0">
      <selection activeCell="G37" sqref="G37:J37"/>
    </sheetView>
  </sheetViews>
  <sheetFormatPr baseColWidth="10" defaultColWidth="14.453125" defaultRowHeight="15" customHeight="1" x14ac:dyDescent="0.35"/>
  <cols>
    <col min="1" max="1" width="37.26953125" customWidth="1"/>
    <col min="2" max="2" width="4.7265625" customWidth="1"/>
    <col min="3" max="3" width="5.54296875" customWidth="1"/>
    <col min="4" max="4" width="11.269531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22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4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4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25" t="s">
        <v>3</v>
      </c>
      <c r="B6" s="23"/>
      <c r="C6" s="23"/>
      <c r="D6" s="23"/>
      <c r="E6" s="26" t="s">
        <v>32</v>
      </c>
      <c r="F6" s="27"/>
      <c r="G6" s="27"/>
      <c r="H6" s="27"/>
      <c r="I6" s="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4</v>
      </c>
      <c r="B8" s="28" t="s">
        <v>5</v>
      </c>
      <c r="C8" s="27"/>
      <c r="D8" s="6" t="s">
        <v>6</v>
      </c>
      <c r="E8" s="7">
        <v>5</v>
      </c>
      <c r="F8" s="1"/>
      <c r="G8" s="4" t="s">
        <v>7</v>
      </c>
      <c r="H8" s="7">
        <v>3</v>
      </c>
      <c r="I8" s="35" t="s">
        <v>8</v>
      </c>
      <c r="J8" s="23"/>
      <c r="K8" s="23"/>
      <c r="L8" s="28" t="s">
        <v>42</v>
      </c>
      <c r="M8" s="27"/>
      <c r="N8" s="27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9</v>
      </c>
      <c r="B10" s="36" t="s">
        <v>34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8" t="s">
        <v>10</v>
      </c>
      <c r="B12" s="40" t="s">
        <v>11</v>
      </c>
      <c r="C12" s="40" t="s">
        <v>12</v>
      </c>
      <c r="D12" s="31" t="s">
        <v>13</v>
      </c>
      <c r="E12" s="31" t="s">
        <v>14</v>
      </c>
      <c r="F12" s="29" t="s">
        <v>15</v>
      </c>
      <c r="G12" s="30"/>
      <c r="H12" s="31" t="s">
        <v>16</v>
      </c>
      <c r="I12" s="31" t="s">
        <v>17</v>
      </c>
      <c r="J12" s="31" t="s">
        <v>18</v>
      </c>
      <c r="K12" s="31" t="s">
        <v>19</v>
      </c>
      <c r="L12" s="31" t="s">
        <v>20</v>
      </c>
      <c r="M12" s="31" t="s">
        <v>21</v>
      </c>
      <c r="N12" s="33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9"/>
      <c r="B13" s="32"/>
      <c r="C13" s="32"/>
      <c r="D13" s="32"/>
      <c r="E13" s="32"/>
      <c r="F13" s="9" t="s">
        <v>23</v>
      </c>
      <c r="G13" s="9" t="s">
        <v>24</v>
      </c>
      <c r="H13" s="32"/>
      <c r="I13" s="32"/>
      <c r="J13" s="32"/>
      <c r="K13" s="32"/>
      <c r="L13" s="32"/>
      <c r="M13" s="32"/>
      <c r="N13" s="3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7" customHeight="1" x14ac:dyDescent="0.35">
      <c r="A14" s="10" t="s">
        <v>36</v>
      </c>
      <c r="B14" s="11" t="s">
        <v>22</v>
      </c>
      <c r="C14" s="11" t="s">
        <v>35</v>
      </c>
      <c r="D14" s="11" t="s">
        <v>33</v>
      </c>
      <c r="E14" s="11">
        <v>27</v>
      </c>
      <c r="F14" s="11">
        <v>27</v>
      </c>
      <c r="G14" s="11"/>
      <c r="H14" s="12">
        <f t="shared" ref="H14" si="0">F14/E14</f>
        <v>1</v>
      </c>
      <c r="I14" s="11">
        <f t="shared" ref="I14:I28" si="1">(E14-SUM(F14:G14))-K14</f>
        <v>0</v>
      </c>
      <c r="J14" s="12">
        <f t="shared" ref="J14:J28" si="2">I14/E14</f>
        <v>0</v>
      </c>
      <c r="K14" s="11"/>
      <c r="L14" s="12">
        <f t="shared" ref="L14:L28" si="3">K14/E14</f>
        <v>0</v>
      </c>
      <c r="M14" s="12">
        <v>0.98</v>
      </c>
      <c r="N14" s="13">
        <v>0.66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27" customHeight="1" x14ac:dyDescent="0.35">
      <c r="A15" s="10" t="s">
        <v>36</v>
      </c>
      <c r="B15" s="11" t="s">
        <v>22</v>
      </c>
      <c r="C15" s="11" t="s">
        <v>37</v>
      </c>
      <c r="D15" s="11" t="s">
        <v>33</v>
      </c>
      <c r="E15" s="11">
        <v>17</v>
      </c>
      <c r="F15" s="11">
        <v>15</v>
      </c>
      <c r="G15" s="11"/>
      <c r="H15" s="12">
        <v>0.88</v>
      </c>
      <c r="I15" s="11">
        <v>2</v>
      </c>
      <c r="J15" s="12">
        <v>0.12</v>
      </c>
      <c r="K15" s="11"/>
      <c r="L15" s="12">
        <v>0</v>
      </c>
      <c r="M15" s="12">
        <v>0.86</v>
      </c>
      <c r="N15" s="13">
        <v>0.82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5">
      <c r="A16" s="10" t="s">
        <v>38</v>
      </c>
      <c r="B16" s="11" t="s">
        <v>22</v>
      </c>
      <c r="C16" s="11" t="s">
        <v>35</v>
      </c>
      <c r="D16" s="11" t="s">
        <v>33</v>
      </c>
      <c r="E16" s="11">
        <v>27</v>
      </c>
      <c r="F16" s="11">
        <v>27</v>
      </c>
      <c r="G16" s="11"/>
      <c r="H16" s="12">
        <v>1</v>
      </c>
      <c r="I16" s="11">
        <v>0</v>
      </c>
      <c r="J16" s="12">
        <v>0</v>
      </c>
      <c r="K16" s="11"/>
      <c r="L16" s="12">
        <v>0</v>
      </c>
      <c r="M16" s="12">
        <v>0.96</v>
      </c>
      <c r="N16" s="13">
        <v>0.77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5">
      <c r="A17" s="10" t="s">
        <v>38</v>
      </c>
      <c r="B17" s="11" t="s">
        <v>22</v>
      </c>
      <c r="C17" s="11" t="s">
        <v>39</v>
      </c>
      <c r="D17" s="11" t="s">
        <v>33</v>
      </c>
      <c r="E17" s="11">
        <v>14</v>
      </c>
      <c r="F17" s="11">
        <v>14</v>
      </c>
      <c r="G17" s="11"/>
      <c r="H17" s="12">
        <v>1</v>
      </c>
      <c r="I17" s="11">
        <v>0</v>
      </c>
      <c r="J17" s="12">
        <v>0</v>
      </c>
      <c r="K17" s="11"/>
      <c r="L17" s="12">
        <v>0</v>
      </c>
      <c r="M17" s="12">
        <v>0.98</v>
      </c>
      <c r="N17" s="13">
        <v>0.71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26.25" customHeight="1" x14ac:dyDescent="0.35">
      <c r="A18" s="10" t="s">
        <v>40</v>
      </c>
      <c r="B18" s="11" t="s">
        <v>22</v>
      </c>
      <c r="C18" s="11" t="s">
        <v>41</v>
      </c>
      <c r="D18" s="11" t="s">
        <v>33</v>
      </c>
      <c r="E18" s="11">
        <v>22</v>
      </c>
      <c r="F18" s="11">
        <v>21</v>
      </c>
      <c r="G18" s="11"/>
      <c r="H18" s="12">
        <v>0.95</v>
      </c>
      <c r="I18" s="11">
        <v>1</v>
      </c>
      <c r="J18" s="12">
        <v>0.05</v>
      </c>
      <c r="K18" s="11"/>
      <c r="L18" s="12">
        <v>0</v>
      </c>
      <c r="M18" s="12">
        <v>0.89</v>
      </c>
      <c r="N18" s="13">
        <v>0.81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5">
      <c r="A19" s="10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5">
      <c r="A20" s="10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5">
      <c r="A21" s="10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5">
      <c r="A22" s="10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5">
      <c r="A23" s="10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5">
      <c r="A24" s="10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5">
      <c r="A25" s="10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5">
      <c r="A26" s="10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5">
      <c r="A27" s="10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5">
      <c r="A28" s="15" t="s">
        <v>25</v>
      </c>
      <c r="B28" s="16" t="s">
        <v>26</v>
      </c>
      <c r="C28" s="16" t="s">
        <v>26</v>
      </c>
      <c r="D28" s="16" t="s">
        <v>26</v>
      </c>
      <c r="E28" s="16">
        <f t="shared" ref="E28:G28" si="4">SUM(E14:E27)</f>
        <v>107</v>
      </c>
      <c r="F28" s="16">
        <f t="shared" si="4"/>
        <v>104</v>
      </c>
      <c r="G28" s="16">
        <f t="shared" si="4"/>
        <v>0</v>
      </c>
      <c r="H28" s="17">
        <f>SUM(F28:G28)/E28</f>
        <v>0.9719626168224299</v>
      </c>
      <c r="I28" s="16">
        <f t="shared" si="1"/>
        <v>3</v>
      </c>
      <c r="J28" s="17">
        <f t="shared" si="2"/>
        <v>2.8037383177570093E-2</v>
      </c>
      <c r="K28" s="16">
        <f>SUM(K14:K27)</f>
        <v>0</v>
      </c>
      <c r="L28" s="17">
        <f t="shared" si="3"/>
        <v>0</v>
      </c>
      <c r="M28" s="16">
        <f t="shared" ref="M28:N28" si="5">AVERAGE(M14:M27)</f>
        <v>0.93399999999999994</v>
      </c>
      <c r="N28" s="18">
        <f t="shared" si="5"/>
        <v>0.754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5">
      <c r="A30" s="45" t="s">
        <v>27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46" t="s">
        <v>28</v>
      </c>
      <c r="C33" s="23"/>
      <c r="D33" s="23"/>
      <c r="E33" s="1"/>
      <c r="F33" s="1"/>
      <c r="G33" s="24" t="s">
        <v>29</v>
      </c>
      <c r="H33" s="23"/>
      <c r="I33" s="23"/>
      <c r="J33" s="23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5">
      <c r="A34" s="1"/>
      <c r="B34" s="47"/>
      <c r="C34" s="27"/>
      <c r="D34" s="27"/>
      <c r="E34" s="1"/>
      <c r="F34" s="1"/>
      <c r="G34" s="28"/>
      <c r="H34" s="27"/>
      <c r="I34" s="27"/>
      <c r="J34" s="27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5">
      <c r="A35" s="48" t="s">
        <v>30</v>
      </c>
      <c r="B35" s="23"/>
      <c r="C35" s="8"/>
      <c r="D35" s="1"/>
      <c r="E35" s="48"/>
      <c r="F35" s="23"/>
      <c r="G35" s="23"/>
      <c r="H35" s="2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8.5" customHeight="1" x14ac:dyDescent="0.35">
      <c r="A37" s="1"/>
      <c r="B37" s="41" t="str">
        <f>B10</f>
        <v>MCA.PATRICIA ELIZABETH DAVID MIROS</v>
      </c>
      <c r="C37" s="42"/>
      <c r="D37" s="42"/>
      <c r="E37" s="20"/>
      <c r="F37" s="20"/>
      <c r="G37" s="43" t="s">
        <v>43</v>
      </c>
      <c r="H37" s="44"/>
      <c r="I37" s="44"/>
      <c r="J37" s="4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H6"/>
  </mergeCells>
  <phoneticPr fontId="6" type="noConversion"/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opLeftCell="A31" workbookViewId="0">
      <selection activeCell="G37" sqref="G37:J37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3.5429687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22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4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4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25" t="s">
        <v>3</v>
      </c>
      <c r="B6" s="23"/>
      <c r="C6" s="23"/>
      <c r="D6" s="23"/>
      <c r="E6" s="26" t="s">
        <v>32</v>
      </c>
      <c r="F6" s="27"/>
      <c r="G6" s="27"/>
      <c r="H6" s="27"/>
      <c r="I6" s="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4</v>
      </c>
      <c r="B8" s="28">
        <v>2</v>
      </c>
      <c r="C8" s="27"/>
      <c r="D8" s="6" t="s">
        <v>6</v>
      </c>
      <c r="E8" s="5">
        <f>'1'!E8</f>
        <v>5</v>
      </c>
      <c r="G8" s="4" t="s">
        <v>7</v>
      </c>
      <c r="H8" s="5">
        <f>'1'!H8</f>
        <v>3</v>
      </c>
      <c r="I8" s="35" t="s">
        <v>8</v>
      </c>
      <c r="J8" s="23"/>
      <c r="K8" s="23"/>
      <c r="L8" s="28" t="str">
        <f>'1'!L8</f>
        <v>AGOSTO-DICIEMBE 2024</v>
      </c>
      <c r="M8" s="27"/>
      <c r="N8" s="27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9</v>
      </c>
      <c r="B10" s="28" t="str">
        <f>'1'!B10</f>
        <v>MCA.PATRICIA ELIZABETH DAVID MIROS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8" t="s">
        <v>10</v>
      </c>
      <c r="B12" s="40" t="s">
        <v>11</v>
      </c>
      <c r="C12" s="40" t="s">
        <v>12</v>
      </c>
      <c r="D12" s="31" t="s">
        <v>13</v>
      </c>
      <c r="E12" s="31" t="s">
        <v>14</v>
      </c>
      <c r="F12" s="29" t="s">
        <v>15</v>
      </c>
      <c r="G12" s="30"/>
      <c r="H12" s="31" t="s">
        <v>16</v>
      </c>
      <c r="I12" s="31" t="s">
        <v>17</v>
      </c>
      <c r="J12" s="31" t="s">
        <v>18</v>
      </c>
      <c r="K12" s="31" t="s">
        <v>19</v>
      </c>
      <c r="L12" s="31" t="s">
        <v>20</v>
      </c>
      <c r="M12" s="31" t="s">
        <v>21</v>
      </c>
      <c r="N12" s="33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9"/>
      <c r="B13" s="32"/>
      <c r="C13" s="32"/>
      <c r="D13" s="32"/>
      <c r="E13" s="32"/>
      <c r="F13" s="9" t="s">
        <v>23</v>
      </c>
      <c r="G13" s="9" t="s">
        <v>24</v>
      </c>
      <c r="H13" s="32"/>
      <c r="I13" s="32"/>
      <c r="J13" s="32"/>
      <c r="K13" s="32"/>
      <c r="L13" s="32"/>
      <c r="M13" s="32"/>
      <c r="N13" s="3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9" customHeight="1" x14ac:dyDescent="0.35">
      <c r="A14" s="11" t="str">
        <f>'1'!A14</f>
        <v>DISEÑO DE PRODUCTOS TURISTICOS ALTERNATIVOS</v>
      </c>
      <c r="B14" s="11" t="s">
        <v>45</v>
      </c>
      <c r="C14" s="11" t="str">
        <f>'1'!C14</f>
        <v>705 A</v>
      </c>
      <c r="D14" s="11" t="str">
        <f>'1'!D14</f>
        <v>DLA</v>
      </c>
      <c r="E14" s="11">
        <f>'1'!E14</f>
        <v>27</v>
      </c>
      <c r="F14" s="11"/>
      <c r="G14" s="11"/>
      <c r="H14" s="12"/>
      <c r="I14" s="11">
        <v>27</v>
      </c>
      <c r="J14" s="12"/>
      <c r="K14" s="11">
        <v>0</v>
      </c>
      <c r="L14" s="12">
        <v>0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26" customHeight="1" x14ac:dyDescent="0.35">
      <c r="A15" s="11" t="str">
        <f>'1'!A15</f>
        <v>DISEÑO DE PRODUCTOS TURISTICOS ALTERNATIVOS</v>
      </c>
      <c r="B15" s="11" t="s">
        <v>44</v>
      </c>
      <c r="C15" s="11" t="str">
        <f>'1'!C15</f>
        <v>705 C</v>
      </c>
      <c r="D15" s="11" t="str">
        <f>'1'!D15</f>
        <v>DLA</v>
      </c>
      <c r="E15" s="11">
        <f>'1'!E15</f>
        <v>17</v>
      </c>
      <c r="F15" s="11">
        <v>14</v>
      </c>
      <c r="G15" s="11"/>
      <c r="H15" s="12">
        <f t="shared" ref="H15" si="0">F15/E15</f>
        <v>0.82352941176470584</v>
      </c>
      <c r="I15" s="11">
        <f t="shared" ref="I15:I28" si="1">(E15-SUM(F15:G15))-K15</f>
        <v>3</v>
      </c>
      <c r="J15" s="12">
        <f t="shared" ref="J15:J28" si="2">I15/E15</f>
        <v>0.17647058823529413</v>
      </c>
      <c r="K15" s="11"/>
      <c r="L15" s="12">
        <f t="shared" ref="L15:L28" si="3">K15/E15</f>
        <v>0</v>
      </c>
      <c r="M15" s="11">
        <v>80.47</v>
      </c>
      <c r="N15" s="13">
        <v>0.82350000000000001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5">
      <c r="A16" s="11" t="str">
        <f>'1'!A16</f>
        <v>PLAN DE NEGOCIOS</v>
      </c>
      <c r="B16" s="11" t="s">
        <v>45</v>
      </c>
      <c r="C16" s="11" t="str">
        <f>'1'!C16</f>
        <v>705 A</v>
      </c>
      <c r="D16" s="11" t="str">
        <f>'1'!D16</f>
        <v>DLA</v>
      </c>
      <c r="E16" s="11">
        <f>'1'!E16</f>
        <v>27</v>
      </c>
      <c r="F16" s="11"/>
      <c r="G16" s="11"/>
      <c r="H16" s="12"/>
      <c r="I16" s="11">
        <v>27</v>
      </c>
      <c r="J16" s="12"/>
      <c r="K16" s="11">
        <v>0</v>
      </c>
      <c r="L16" s="12"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5">
      <c r="A17" s="11" t="str">
        <f>'1'!A17</f>
        <v>PLAN DE NEGOCIOS</v>
      </c>
      <c r="B17" s="11" t="s">
        <v>45</v>
      </c>
      <c r="C17" s="11" t="str">
        <f>'1'!C17</f>
        <v>705 B A</v>
      </c>
      <c r="D17" s="11" t="str">
        <f>'1'!D17</f>
        <v>DLA</v>
      </c>
      <c r="E17" s="11">
        <f>'1'!E17</f>
        <v>14</v>
      </c>
      <c r="F17" s="11"/>
      <c r="G17" s="11"/>
      <c r="H17" s="12"/>
      <c r="I17" s="11">
        <v>14</v>
      </c>
      <c r="J17" s="12"/>
      <c r="K17" s="11">
        <v>0</v>
      </c>
      <c r="L17" s="12"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5">
      <c r="A18" s="11" t="str">
        <f>'1'!A18</f>
        <v>FUNCIÓN ADMINISTRATIVA II</v>
      </c>
      <c r="B18" s="11" t="s">
        <v>45</v>
      </c>
      <c r="C18" s="11" t="str">
        <f>'1'!C18</f>
        <v>305 A</v>
      </c>
      <c r="D18" s="11" t="str">
        <f>'1'!D18</f>
        <v>DLA</v>
      </c>
      <c r="E18" s="11">
        <f>'1'!E18</f>
        <v>22</v>
      </c>
      <c r="F18" s="11"/>
      <c r="G18" s="11"/>
      <c r="H18" s="12"/>
      <c r="I18" s="11">
        <v>22</v>
      </c>
      <c r="J18" s="12"/>
      <c r="K18" s="11">
        <v>0</v>
      </c>
      <c r="L18" s="12">
        <v>0</v>
      </c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5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5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5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5">
      <c r="A28" s="15" t="s">
        <v>25</v>
      </c>
      <c r="B28" s="16" t="s">
        <v>26</v>
      </c>
      <c r="C28" s="16" t="s">
        <v>26</v>
      </c>
      <c r="D28" s="16" t="s">
        <v>26</v>
      </c>
      <c r="E28" s="16">
        <f t="shared" ref="E28:G28" si="4">SUM(E14:E27)</f>
        <v>107</v>
      </c>
      <c r="F28" s="16">
        <f t="shared" si="4"/>
        <v>14</v>
      </c>
      <c r="G28" s="16">
        <f t="shared" si="4"/>
        <v>0</v>
      </c>
      <c r="H28" s="17">
        <f>SUM(F28:G28)/E28</f>
        <v>0.13084112149532709</v>
      </c>
      <c r="I28" s="16">
        <f t="shared" si="1"/>
        <v>93</v>
      </c>
      <c r="J28" s="17">
        <f t="shared" si="2"/>
        <v>0.86915887850467288</v>
      </c>
      <c r="K28" s="16">
        <f>SUM(K14:K27)</f>
        <v>0</v>
      </c>
      <c r="L28" s="17">
        <f t="shared" si="3"/>
        <v>0</v>
      </c>
      <c r="M28" s="16">
        <f t="shared" ref="M28:N28" si="5">AVERAGE(M14:M27)</f>
        <v>80.47</v>
      </c>
      <c r="N28" s="18">
        <f t="shared" si="5"/>
        <v>0.82350000000000001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5">
      <c r="A30" s="45" t="s">
        <v>27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46" t="s">
        <v>28</v>
      </c>
      <c r="C33" s="23"/>
      <c r="D33" s="23"/>
      <c r="E33" s="1"/>
      <c r="F33" s="1"/>
      <c r="G33" s="24" t="s">
        <v>29</v>
      </c>
      <c r="H33" s="23"/>
      <c r="I33" s="23"/>
      <c r="J33" s="23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5">
      <c r="A34" s="1"/>
      <c r="B34" s="47"/>
      <c r="C34" s="27"/>
      <c r="D34" s="27"/>
      <c r="E34" s="1"/>
      <c r="F34" s="1"/>
      <c r="G34" s="28"/>
      <c r="H34" s="27"/>
      <c r="I34" s="27"/>
      <c r="J34" s="27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5">
      <c r="A35" s="48" t="s">
        <v>30</v>
      </c>
      <c r="B35" s="23"/>
      <c r="C35" s="8"/>
      <c r="D35" s="1"/>
      <c r="E35" s="48"/>
      <c r="F35" s="23"/>
      <c r="G35" s="23"/>
      <c r="H35" s="2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5">
      <c r="A37" s="1"/>
      <c r="B37" s="41" t="str">
        <f>B10</f>
        <v>MCA.PATRICIA ELIZABETH DAVID MIROS</v>
      </c>
      <c r="C37" s="42"/>
      <c r="D37" s="42"/>
      <c r="E37" s="20"/>
      <c r="F37" s="20"/>
      <c r="G37" s="49" t="s">
        <v>46</v>
      </c>
      <c r="H37" s="23"/>
      <c r="I37" s="23"/>
      <c r="J37" s="23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" footer="0"/>
  <pageSetup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1"/>
  <sheetViews>
    <sheetView tabSelected="1" topLeftCell="A4" workbookViewId="0">
      <selection activeCell="M6" sqref="M6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16" customWidth="1"/>
    <col min="5" max="6" width="7.54296875" customWidth="1"/>
    <col min="7" max="7" width="6.08984375" customWidth="1"/>
    <col min="8" max="12" width="7.54296875" customWidth="1"/>
    <col min="13" max="26" width="11.453125" customWidth="1"/>
  </cols>
  <sheetData>
    <row r="1" spans="1:26" ht="62.25" customHeight="1" x14ac:dyDescent="0.35">
      <c r="A1" s="1"/>
      <c r="B1" s="22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4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4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2" customHeight="1" x14ac:dyDescent="0.35">
      <c r="A6" s="25" t="s">
        <v>49</v>
      </c>
      <c r="B6" s="23"/>
      <c r="C6" s="23"/>
      <c r="D6" s="23"/>
      <c r="E6" s="50" t="s">
        <v>48</v>
      </c>
      <c r="F6" s="50"/>
      <c r="G6" s="50"/>
      <c r="H6" s="50"/>
      <c r="I6" s="5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4</v>
      </c>
      <c r="B8" s="28">
        <v>3</v>
      </c>
      <c r="C8" s="27"/>
      <c r="D8" s="6" t="s">
        <v>6</v>
      </c>
      <c r="E8" s="5">
        <f>'1'!E8</f>
        <v>5</v>
      </c>
      <c r="G8" s="4" t="s">
        <v>7</v>
      </c>
      <c r="H8" s="5">
        <f>'1'!H8</f>
        <v>3</v>
      </c>
      <c r="I8" s="35" t="s">
        <v>8</v>
      </c>
      <c r="J8" s="23"/>
      <c r="K8" s="23"/>
      <c r="L8" s="28" t="str">
        <f>'1'!L8</f>
        <v>AGOSTO-DICIEMBE 2024</v>
      </c>
      <c r="M8" s="27"/>
      <c r="N8" s="27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9</v>
      </c>
      <c r="B10" s="28" t="str">
        <f>'1'!B10</f>
        <v>MCA.PATRICIA ELIZABETH DAVID MIROS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8" t="s">
        <v>10</v>
      </c>
      <c r="B12" s="40" t="s">
        <v>11</v>
      </c>
      <c r="C12" s="40" t="s">
        <v>12</v>
      </c>
      <c r="D12" s="31" t="s">
        <v>13</v>
      </c>
      <c r="E12" s="31" t="s">
        <v>14</v>
      </c>
      <c r="F12" s="29" t="s">
        <v>15</v>
      </c>
      <c r="G12" s="30"/>
      <c r="H12" s="31" t="s">
        <v>16</v>
      </c>
      <c r="I12" s="31" t="s">
        <v>17</v>
      </c>
      <c r="J12" s="31" t="s">
        <v>18</v>
      </c>
      <c r="K12" s="31" t="s">
        <v>19</v>
      </c>
      <c r="L12" s="31" t="s">
        <v>20</v>
      </c>
      <c r="M12" s="31" t="s">
        <v>21</v>
      </c>
      <c r="N12" s="33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9"/>
      <c r="B13" s="32"/>
      <c r="C13" s="32"/>
      <c r="D13" s="32"/>
      <c r="E13" s="32"/>
      <c r="F13" s="9" t="s">
        <v>23</v>
      </c>
      <c r="G13" s="9" t="s">
        <v>24</v>
      </c>
      <c r="H13" s="32"/>
      <c r="I13" s="32"/>
      <c r="J13" s="32"/>
      <c r="K13" s="32"/>
      <c r="L13" s="32"/>
      <c r="M13" s="32"/>
      <c r="N13" s="3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9" customHeight="1" x14ac:dyDescent="0.35">
      <c r="A14" s="11" t="str">
        <f>'1'!A14</f>
        <v>DISEÑO DE PRODUCTOS TURISTICOS ALTERNATIVOS</v>
      </c>
      <c r="B14" s="11" t="s">
        <v>44</v>
      </c>
      <c r="C14" s="11" t="str">
        <f>'1'!C14</f>
        <v>705 A</v>
      </c>
      <c r="D14" s="11" t="str">
        <f>'1'!D14</f>
        <v>DLA</v>
      </c>
      <c r="E14" s="11">
        <f>'1'!E14</f>
        <v>27</v>
      </c>
      <c r="F14" s="11">
        <v>27</v>
      </c>
      <c r="G14" s="11"/>
      <c r="H14" s="12">
        <f t="shared" ref="H14:H19" si="0">F14/E14</f>
        <v>1</v>
      </c>
      <c r="I14" s="11">
        <f t="shared" ref="I14:I29" si="1">(E14-SUM(F14:G14))-K14</f>
        <v>0</v>
      </c>
      <c r="J14" s="12">
        <f t="shared" ref="J14:J29" si="2">I14/E14</f>
        <v>0</v>
      </c>
      <c r="K14" s="11"/>
      <c r="L14" s="12">
        <f t="shared" ref="L14:L29" si="3">K14/E14</f>
        <v>0</v>
      </c>
      <c r="M14" s="12">
        <v>0.98</v>
      </c>
      <c r="N14" s="13">
        <v>0.81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25.5" customHeight="1" x14ac:dyDescent="0.35">
      <c r="A15" s="11" t="s">
        <v>36</v>
      </c>
      <c r="B15" s="11" t="s">
        <v>47</v>
      </c>
      <c r="C15" s="11" t="s">
        <v>35</v>
      </c>
      <c r="D15" s="11" t="s">
        <v>33</v>
      </c>
      <c r="E15" s="11">
        <v>27</v>
      </c>
      <c r="F15" s="11">
        <v>25</v>
      </c>
      <c r="G15" s="11"/>
      <c r="H15" s="12">
        <v>0.92</v>
      </c>
      <c r="I15" s="11">
        <v>2</v>
      </c>
      <c r="J15" s="12">
        <v>0.08</v>
      </c>
      <c r="K15" s="11"/>
      <c r="L15" s="12">
        <v>0</v>
      </c>
      <c r="M15" s="12">
        <v>0.92</v>
      </c>
      <c r="N15" s="13">
        <v>0.85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26" customHeight="1" x14ac:dyDescent="0.35">
      <c r="A16" s="11" t="str">
        <f>'1'!A15</f>
        <v>DISEÑO DE PRODUCTOS TURISTICOS ALTERNATIVOS</v>
      </c>
      <c r="B16" s="11" t="s">
        <v>47</v>
      </c>
      <c r="C16" s="11" t="str">
        <f>'1'!C15</f>
        <v>705 C</v>
      </c>
      <c r="D16" s="11" t="str">
        <f>'1'!D15</f>
        <v>DLA</v>
      </c>
      <c r="E16" s="11">
        <f>'1'!E15</f>
        <v>17</v>
      </c>
      <c r="F16" s="11">
        <v>16</v>
      </c>
      <c r="G16" s="11"/>
      <c r="H16" s="12">
        <v>0.94</v>
      </c>
      <c r="I16" s="11">
        <f t="shared" si="1"/>
        <v>1</v>
      </c>
      <c r="J16" s="12">
        <f t="shared" si="2"/>
        <v>5.8823529411764705E-2</v>
      </c>
      <c r="K16" s="11"/>
      <c r="L16" s="12">
        <f t="shared" si="3"/>
        <v>0</v>
      </c>
      <c r="M16" s="21">
        <v>0.90759999999999996</v>
      </c>
      <c r="N16" s="13">
        <v>0.94110000000000005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5">
      <c r="A17" s="11" t="str">
        <f>'1'!A16</f>
        <v>PLAN DE NEGOCIOS</v>
      </c>
      <c r="B17" s="11" t="s">
        <v>45</v>
      </c>
      <c r="C17" s="11" t="str">
        <f>'1'!C16</f>
        <v>705 A</v>
      </c>
      <c r="D17" s="11" t="str">
        <f>'1'!D16</f>
        <v>DLA</v>
      </c>
      <c r="E17" s="11">
        <f>'1'!E16</f>
        <v>27</v>
      </c>
      <c r="F17" s="11"/>
      <c r="G17" s="11"/>
      <c r="H17" s="12"/>
      <c r="I17" s="11"/>
      <c r="J17" s="12"/>
      <c r="K17" s="11">
        <v>0</v>
      </c>
      <c r="L17" s="12">
        <f t="shared" si="3"/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5">
      <c r="A18" s="11" t="str">
        <f>'1'!A17</f>
        <v>PLAN DE NEGOCIOS</v>
      </c>
      <c r="B18" s="11" t="s">
        <v>45</v>
      </c>
      <c r="C18" s="11" t="str">
        <f>'1'!C17</f>
        <v>705 B A</v>
      </c>
      <c r="D18" s="11" t="str">
        <f>'1'!D17</f>
        <v>DLA</v>
      </c>
      <c r="E18" s="11">
        <f>'1'!E17</f>
        <v>14</v>
      </c>
      <c r="F18" s="11"/>
      <c r="G18" s="11"/>
      <c r="H18" s="12"/>
      <c r="I18" s="11"/>
      <c r="J18" s="12"/>
      <c r="K18" s="11">
        <v>0</v>
      </c>
      <c r="L18" s="12">
        <f t="shared" si="3"/>
        <v>0</v>
      </c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5">
      <c r="A19" s="11" t="str">
        <f>'1'!A18</f>
        <v>FUNCIÓN ADMINISTRATIVA II</v>
      </c>
      <c r="B19" s="11" t="s">
        <v>44</v>
      </c>
      <c r="C19" s="11" t="str">
        <f>'1'!C18</f>
        <v>305 A</v>
      </c>
      <c r="D19" s="11" t="str">
        <f>'1'!D18</f>
        <v>DLA</v>
      </c>
      <c r="E19" s="11">
        <f>'1'!E18</f>
        <v>22</v>
      </c>
      <c r="F19" s="11">
        <v>21</v>
      </c>
      <c r="G19" s="11"/>
      <c r="H19" s="12">
        <f t="shared" si="0"/>
        <v>0.95454545454545459</v>
      </c>
      <c r="I19" s="11">
        <f t="shared" si="1"/>
        <v>1</v>
      </c>
      <c r="J19" s="12">
        <f t="shared" si="2"/>
        <v>4.5454545454545456E-2</v>
      </c>
      <c r="K19" s="11"/>
      <c r="L19" s="12">
        <f t="shared" si="3"/>
        <v>0</v>
      </c>
      <c r="M19" s="12">
        <v>0.89</v>
      </c>
      <c r="N19" s="13">
        <v>0.77</v>
      </c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5">
      <c r="A20" s="11" t="s">
        <v>40</v>
      </c>
      <c r="B20" s="11" t="s">
        <v>47</v>
      </c>
      <c r="C20" s="11" t="s">
        <v>41</v>
      </c>
      <c r="D20" s="11" t="s">
        <v>33</v>
      </c>
      <c r="E20" s="11">
        <v>22</v>
      </c>
      <c r="F20" s="11">
        <v>21</v>
      </c>
      <c r="G20" s="11"/>
      <c r="H20" s="12">
        <v>0.95</v>
      </c>
      <c r="I20" s="11">
        <v>1</v>
      </c>
      <c r="J20" s="12">
        <v>0.05</v>
      </c>
      <c r="K20" s="11"/>
      <c r="L20" s="12">
        <v>0</v>
      </c>
      <c r="M20" s="12">
        <v>0.86</v>
      </c>
      <c r="N20" s="13">
        <v>0.68</v>
      </c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5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2.75" customHeight="1" x14ac:dyDescent="0.35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6.5" customHeight="1" x14ac:dyDescent="0.35">
      <c r="A28" s="11"/>
      <c r="B28" s="11"/>
      <c r="C28" s="11"/>
      <c r="D28" s="11"/>
      <c r="E28" s="11"/>
      <c r="F28" s="11"/>
      <c r="G28" s="11"/>
      <c r="H28" s="12"/>
      <c r="I28" s="11"/>
      <c r="J28" s="12"/>
      <c r="K28" s="11"/>
      <c r="L28" s="12"/>
      <c r="M28" s="11"/>
      <c r="N28" s="13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2.75" customHeight="1" x14ac:dyDescent="0.35">
      <c r="A29" s="15" t="s">
        <v>25</v>
      </c>
      <c r="B29" s="16" t="s">
        <v>26</v>
      </c>
      <c r="C29" s="16" t="s">
        <v>26</v>
      </c>
      <c r="D29" s="16" t="s">
        <v>26</v>
      </c>
      <c r="E29" s="16">
        <f t="shared" ref="E29:G29" si="4">SUM(E14:E28)</f>
        <v>156</v>
      </c>
      <c r="F29" s="16">
        <f t="shared" si="4"/>
        <v>110</v>
      </c>
      <c r="G29" s="16">
        <f t="shared" si="4"/>
        <v>0</v>
      </c>
      <c r="H29" s="17">
        <f>SUM(F29:G29)/E29</f>
        <v>0.70512820512820518</v>
      </c>
      <c r="I29" s="16">
        <f t="shared" si="1"/>
        <v>46</v>
      </c>
      <c r="J29" s="17">
        <f t="shared" si="2"/>
        <v>0.29487179487179488</v>
      </c>
      <c r="K29" s="16">
        <f>SUM(K14:K28)</f>
        <v>0</v>
      </c>
      <c r="L29" s="17">
        <f t="shared" si="3"/>
        <v>0</v>
      </c>
      <c r="M29" s="16">
        <f t="shared" ref="M29:N29" si="5">AVERAGE(M14:M28)</f>
        <v>0.91152</v>
      </c>
      <c r="N29" s="18">
        <f t="shared" si="5"/>
        <v>0.81021999999999994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0" customHeight="1" x14ac:dyDescent="0.35">
      <c r="A31" s="45" t="s">
        <v>27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9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35">
      <c r="A34" s="1"/>
      <c r="B34" s="46" t="s">
        <v>28</v>
      </c>
      <c r="C34" s="23"/>
      <c r="D34" s="23"/>
      <c r="E34" s="1"/>
      <c r="F34" s="1"/>
      <c r="G34" s="24" t="s">
        <v>29</v>
      </c>
      <c r="H34" s="23"/>
      <c r="I34" s="23"/>
      <c r="J34" s="2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62.25" customHeight="1" x14ac:dyDescent="0.35">
      <c r="A35" s="1"/>
      <c r="B35" s="47"/>
      <c r="C35" s="27"/>
      <c r="D35" s="27"/>
      <c r="E35" s="1"/>
      <c r="F35" s="1"/>
      <c r="G35" s="28"/>
      <c r="H35" s="27"/>
      <c r="I35" s="27"/>
      <c r="J35" s="27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5">
      <c r="A36" s="48" t="s">
        <v>30</v>
      </c>
      <c r="B36" s="23"/>
      <c r="C36" s="8"/>
      <c r="D36" s="1"/>
      <c r="E36" s="48"/>
      <c r="F36" s="23"/>
      <c r="G36" s="23"/>
      <c r="H36" s="23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hidden="1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45" customHeight="1" x14ac:dyDescent="0.35">
      <c r="A38" s="1"/>
      <c r="B38" s="41" t="str">
        <f>B10</f>
        <v>MCA.PATRICIA ELIZABETH DAVID MIROS</v>
      </c>
      <c r="C38" s="42"/>
      <c r="D38" s="42"/>
      <c r="E38" s="20"/>
      <c r="F38" s="20"/>
      <c r="G38" s="49" t="s">
        <v>46</v>
      </c>
      <c r="H38" s="23"/>
      <c r="I38" s="23"/>
      <c r="J38" s="23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customHeight="1" x14ac:dyDescent="0.3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31">
    <mergeCell ref="B38:D38"/>
    <mergeCell ref="G38:J38"/>
    <mergeCell ref="A31:N31"/>
    <mergeCell ref="B34:D34"/>
    <mergeCell ref="G34:J34"/>
    <mergeCell ref="B35:D35"/>
    <mergeCell ref="G35:J35"/>
    <mergeCell ref="A36:B36"/>
    <mergeCell ref="E36:H36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I6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topLeftCell="A10" workbookViewId="0">
      <selection activeCell="A19" sqref="A19:E27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22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4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4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25" t="s">
        <v>3</v>
      </c>
      <c r="B6" s="23"/>
      <c r="C6" s="23"/>
      <c r="D6" s="23"/>
      <c r="E6" s="26"/>
      <c r="F6" s="27"/>
      <c r="G6" s="27"/>
      <c r="H6" s="27"/>
      <c r="I6" s="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4</v>
      </c>
      <c r="B8" s="28">
        <v>4</v>
      </c>
      <c r="C8" s="27"/>
      <c r="D8" s="6" t="s">
        <v>6</v>
      </c>
      <c r="E8" s="5">
        <f>'1'!E8</f>
        <v>5</v>
      </c>
      <c r="G8" s="4" t="s">
        <v>7</v>
      </c>
      <c r="H8" s="5">
        <f>'1'!H8</f>
        <v>3</v>
      </c>
      <c r="I8" s="35" t="s">
        <v>8</v>
      </c>
      <c r="J8" s="23"/>
      <c r="K8" s="23"/>
      <c r="L8" s="28" t="str">
        <f>'1'!L8</f>
        <v>AGOSTO-DICIEMBE 2024</v>
      </c>
      <c r="M8" s="27"/>
      <c r="N8" s="27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9</v>
      </c>
      <c r="B10" s="28" t="str">
        <f>'1'!B10</f>
        <v>MCA.PATRICIA ELIZABETH DAVID MIROS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8" t="s">
        <v>10</v>
      </c>
      <c r="B12" s="40" t="s">
        <v>11</v>
      </c>
      <c r="C12" s="40" t="s">
        <v>12</v>
      </c>
      <c r="D12" s="31" t="s">
        <v>13</v>
      </c>
      <c r="E12" s="31" t="s">
        <v>14</v>
      </c>
      <c r="F12" s="29" t="s">
        <v>15</v>
      </c>
      <c r="G12" s="30"/>
      <c r="H12" s="31" t="s">
        <v>16</v>
      </c>
      <c r="I12" s="31" t="s">
        <v>17</v>
      </c>
      <c r="J12" s="31" t="s">
        <v>18</v>
      </c>
      <c r="K12" s="31" t="s">
        <v>19</v>
      </c>
      <c r="L12" s="31" t="s">
        <v>20</v>
      </c>
      <c r="M12" s="31" t="s">
        <v>21</v>
      </c>
      <c r="N12" s="33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9"/>
      <c r="B13" s="32"/>
      <c r="C13" s="32"/>
      <c r="D13" s="32"/>
      <c r="E13" s="32"/>
      <c r="F13" s="9" t="s">
        <v>23</v>
      </c>
      <c r="G13" s="9" t="s">
        <v>24</v>
      </c>
      <c r="H13" s="32"/>
      <c r="I13" s="32"/>
      <c r="J13" s="32"/>
      <c r="K13" s="32"/>
      <c r="L13" s="32"/>
      <c r="M13" s="32"/>
      <c r="N13" s="3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5">
      <c r="A14" s="11" t="str">
        <f>'1'!A14</f>
        <v>DISEÑO DE PRODUCTOS TURISTICOS ALTERNATIVOS</v>
      </c>
      <c r="B14" s="11"/>
      <c r="C14" s="11" t="str">
        <f>'1'!C14</f>
        <v>705 A</v>
      </c>
      <c r="D14" s="11" t="str">
        <f>'1'!D14</f>
        <v>DLA</v>
      </c>
      <c r="E14" s="11">
        <f>'1'!E14</f>
        <v>27</v>
      </c>
      <c r="F14" s="11"/>
      <c r="G14" s="11"/>
      <c r="H14" s="12">
        <f t="shared" ref="H14:H18" si="0">F14/E14</f>
        <v>0</v>
      </c>
      <c r="I14" s="11">
        <f t="shared" ref="I14:I28" si="1">(E14-SUM(F14:G14))-K14</f>
        <v>27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5">
      <c r="A15" s="11" t="str">
        <f>'1'!A15</f>
        <v>DISEÑO DE PRODUCTOS TURISTICOS ALTERNATIVOS</v>
      </c>
      <c r="B15" s="11"/>
      <c r="C15" s="11" t="str">
        <f>'1'!C15</f>
        <v>705 C</v>
      </c>
      <c r="D15" s="11" t="str">
        <f>'1'!D15</f>
        <v>DLA</v>
      </c>
      <c r="E15" s="11">
        <f>'1'!E15</f>
        <v>17</v>
      </c>
      <c r="F15" s="11"/>
      <c r="G15" s="11"/>
      <c r="H15" s="12">
        <f t="shared" si="0"/>
        <v>0</v>
      </c>
      <c r="I15" s="11">
        <f t="shared" si="1"/>
        <v>17</v>
      </c>
      <c r="J15" s="12">
        <f t="shared" si="2"/>
        <v>1</v>
      </c>
      <c r="K15" s="11"/>
      <c r="L15" s="12">
        <f t="shared" si="3"/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5">
      <c r="A16" s="11" t="str">
        <f>'1'!A16</f>
        <v>PLAN DE NEGOCIOS</v>
      </c>
      <c r="B16" s="11"/>
      <c r="C16" s="11" t="str">
        <f>'1'!C16</f>
        <v>705 A</v>
      </c>
      <c r="D16" s="11" t="str">
        <f>'1'!D16</f>
        <v>DLA</v>
      </c>
      <c r="E16" s="11">
        <f>'1'!E16</f>
        <v>27</v>
      </c>
      <c r="F16" s="11"/>
      <c r="G16" s="11"/>
      <c r="H16" s="12">
        <f t="shared" si="0"/>
        <v>0</v>
      </c>
      <c r="I16" s="11">
        <f t="shared" si="1"/>
        <v>27</v>
      </c>
      <c r="J16" s="12">
        <f t="shared" si="2"/>
        <v>1</v>
      </c>
      <c r="K16" s="11"/>
      <c r="L16" s="12">
        <f t="shared" si="3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5">
      <c r="A17" s="11" t="str">
        <f>'1'!A17</f>
        <v>PLAN DE NEGOCIOS</v>
      </c>
      <c r="B17" s="11"/>
      <c r="C17" s="11" t="str">
        <f>'1'!C17</f>
        <v>705 B A</v>
      </c>
      <c r="D17" s="11" t="str">
        <f>'1'!D17</f>
        <v>DLA</v>
      </c>
      <c r="E17" s="11">
        <f>'1'!E17</f>
        <v>14</v>
      </c>
      <c r="F17" s="11"/>
      <c r="G17" s="11"/>
      <c r="H17" s="12">
        <f t="shared" si="0"/>
        <v>0</v>
      </c>
      <c r="I17" s="11">
        <f t="shared" si="1"/>
        <v>14</v>
      </c>
      <c r="J17" s="12">
        <f t="shared" si="2"/>
        <v>1</v>
      </c>
      <c r="K17" s="11"/>
      <c r="L17" s="12">
        <f t="shared" si="3"/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5">
      <c r="A18" s="11" t="str">
        <f>'1'!A18</f>
        <v>FUNCIÓN ADMINISTRATIVA II</v>
      </c>
      <c r="B18" s="11"/>
      <c r="C18" s="11" t="str">
        <f>'1'!C18</f>
        <v>305 A</v>
      </c>
      <c r="D18" s="11" t="str">
        <f>'1'!D18</f>
        <v>DLA</v>
      </c>
      <c r="E18" s="11">
        <f>'1'!E18</f>
        <v>22</v>
      </c>
      <c r="F18" s="11"/>
      <c r="G18" s="11"/>
      <c r="H18" s="12">
        <f t="shared" si="0"/>
        <v>0</v>
      </c>
      <c r="I18" s="11">
        <f t="shared" si="1"/>
        <v>22</v>
      </c>
      <c r="J18" s="12">
        <f t="shared" si="2"/>
        <v>1</v>
      </c>
      <c r="K18" s="11"/>
      <c r="L18" s="12">
        <f t="shared" si="3"/>
        <v>0</v>
      </c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5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5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5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5">
      <c r="A28" s="15" t="s">
        <v>25</v>
      </c>
      <c r="B28" s="16" t="s">
        <v>26</v>
      </c>
      <c r="C28" s="16" t="s">
        <v>26</v>
      </c>
      <c r="D28" s="16" t="s">
        <v>26</v>
      </c>
      <c r="E28" s="16">
        <f t="shared" ref="E28:G28" si="4">SUM(E14:E27)</f>
        <v>107</v>
      </c>
      <c r="F28" s="16">
        <f t="shared" si="4"/>
        <v>0</v>
      </c>
      <c r="G28" s="16">
        <f t="shared" si="4"/>
        <v>0</v>
      </c>
      <c r="H28" s="17">
        <f>SUM(F28:G28)/E28</f>
        <v>0</v>
      </c>
      <c r="I28" s="16">
        <f t="shared" si="1"/>
        <v>107</v>
      </c>
      <c r="J28" s="17">
        <f t="shared" si="2"/>
        <v>1</v>
      </c>
      <c r="K28" s="16">
        <f>SUM(K14:K27)</f>
        <v>0</v>
      </c>
      <c r="L28" s="17">
        <f t="shared" si="3"/>
        <v>0</v>
      </c>
      <c r="M28" s="16" t="e">
        <f t="shared" ref="M28:N28" si="5">AVERAGE(M14:M27)</f>
        <v>#DIV/0!</v>
      </c>
      <c r="N28" s="18" t="e">
        <f t="shared" si="5"/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5">
      <c r="A30" s="45" t="s">
        <v>27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46" t="s">
        <v>28</v>
      </c>
      <c r="C33" s="23"/>
      <c r="D33" s="23"/>
      <c r="E33" s="1"/>
      <c r="F33" s="1"/>
      <c r="G33" s="24" t="s">
        <v>29</v>
      </c>
      <c r="H33" s="23"/>
      <c r="I33" s="23"/>
      <c r="J33" s="23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5">
      <c r="A34" s="1"/>
      <c r="B34" s="47"/>
      <c r="C34" s="27"/>
      <c r="D34" s="27"/>
      <c r="E34" s="1"/>
      <c r="F34" s="1"/>
      <c r="G34" s="28"/>
      <c r="H34" s="27"/>
      <c r="I34" s="27"/>
      <c r="J34" s="27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5">
      <c r="A35" s="48" t="s">
        <v>30</v>
      </c>
      <c r="B35" s="23"/>
      <c r="C35" s="8"/>
      <c r="D35" s="1"/>
      <c r="E35" s="48"/>
      <c r="F35" s="23"/>
      <c r="G35" s="23"/>
      <c r="H35" s="2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5">
      <c r="A37" s="1"/>
      <c r="B37" s="49" t="str">
        <f>B10</f>
        <v>MCA.PATRICIA ELIZABETH DAVID MIROS</v>
      </c>
      <c r="C37" s="23"/>
      <c r="D37" s="23"/>
      <c r="E37" s="20"/>
      <c r="F37" s="20"/>
      <c r="G37" s="49"/>
      <c r="H37" s="23"/>
      <c r="I37" s="23"/>
      <c r="J37" s="23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topLeftCell="A10" workbookViewId="0">
      <selection activeCell="A19" sqref="A19:E27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22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4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4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25" t="s">
        <v>3</v>
      </c>
      <c r="B6" s="23"/>
      <c r="C6" s="23"/>
      <c r="D6" s="23"/>
      <c r="E6" s="26"/>
      <c r="F6" s="27"/>
      <c r="G6" s="27"/>
      <c r="H6" s="27"/>
      <c r="I6" s="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4</v>
      </c>
      <c r="B8" s="28" t="s">
        <v>31</v>
      </c>
      <c r="C8" s="27"/>
      <c r="D8" s="6" t="s">
        <v>6</v>
      </c>
      <c r="E8" s="5">
        <f>'1'!E8</f>
        <v>5</v>
      </c>
      <c r="G8" s="4" t="s">
        <v>7</v>
      </c>
      <c r="H8" s="5">
        <f>'1'!H8</f>
        <v>3</v>
      </c>
      <c r="I8" s="35" t="s">
        <v>8</v>
      </c>
      <c r="J8" s="23"/>
      <c r="K8" s="23"/>
      <c r="L8" s="28" t="str">
        <f>'1'!L8</f>
        <v>AGOSTO-DICIEMBE 2024</v>
      </c>
      <c r="M8" s="27"/>
      <c r="N8" s="27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9</v>
      </c>
      <c r="B10" s="28" t="str">
        <f>'1'!B10</f>
        <v>MCA.PATRICIA ELIZABETH DAVID MIROS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8" t="s">
        <v>10</v>
      </c>
      <c r="B12" s="40" t="s">
        <v>11</v>
      </c>
      <c r="C12" s="40" t="s">
        <v>12</v>
      </c>
      <c r="D12" s="31" t="s">
        <v>13</v>
      </c>
      <c r="E12" s="31" t="s">
        <v>14</v>
      </c>
      <c r="F12" s="29" t="s">
        <v>15</v>
      </c>
      <c r="G12" s="30"/>
      <c r="H12" s="31" t="s">
        <v>16</v>
      </c>
      <c r="I12" s="31" t="s">
        <v>17</v>
      </c>
      <c r="J12" s="31" t="s">
        <v>18</v>
      </c>
      <c r="K12" s="31" t="s">
        <v>19</v>
      </c>
      <c r="L12" s="31" t="s">
        <v>20</v>
      </c>
      <c r="M12" s="31" t="s">
        <v>21</v>
      </c>
      <c r="N12" s="33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9"/>
      <c r="B13" s="32"/>
      <c r="C13" s="32"/>
      <c r="D13" s="32"/>
      <c r="E13" s="32"/>
      <c r="F13" s="9" t="s">
        <v>23</v>
      </c>
      <c r="G13" s="9" t="s">
        <v>24</v>
      </c>
      <c r="H13" s="32"/>
      <c r="I13" s="32"/>
      <c r="J13" s="32"/>
      <c r="K13" s="32"/>
      <c r="L13" s="32"/>
      <c r="M13" s="32"/>
      <c r="N13" s="3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5">
      <c r="A14" s="11" t="str">
        <f>'1'!A14</f>
        <v>DISEÑO DE PRODUCTOS TURISTICOS ALTERNATIVOS</v>
      </c>
      <c r="B14" s="11"/>
      <c r="C14" s="11" t="str">
        <f>'1'!C14</f>
        <v>705 A</v>
      </c>
      <c r="D14" s="11" t="str">
        <f>'1'!D14</f>
        <v>DLA</v>
      </c>
      <c r="E14" s="11">
        <v>0</v>
      </c>
      <c r="F14" s="11"/>
      <c r="G14" s="11"/>
      <c r="H14" s="12"/>
      <c r="I14" s="11"/>
      <c r="J14" s="12"/>
      <c r="K14" s="11"/>
      <c r="L14" s="12"/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5">
      <c r="A15" s="11" t="str">
        <f>'1'!A15</f>
        <v>DISEÑO DE PRODUCTOS TURISTICOS ALTERNATIVOS</v>
      </c>
      <c r="B15" s="11"/>
      <c r="C15" s="11" t="str">
        <f>'1'!C15</f>
        <v>705 C</v>
      </c>
      <c r="D15" s="11" t="str">
        <f>'1'!D15</f>
        <v>DLA</v>
      </c>
      <c r="E15" s="11">
        <f>'1'!E15</f>
        <v>17</v>
      </c>
      <c r="F15" s="11"/>
      <c r="G15" s="11"/>
      <c r="H15" s="12"/>
      <c r="I15" s="11"/>
      <c r="J15" s="12"/>
      <c r="K15" s="11"/>
      <c r="L15" s="12"/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5">
      <c r="A16" s="11" t="str">
        <f>'1'!A16</f>
        <v>PLAN DE NEGOCIOS</v>
      </c>
      <c r="B16" s="11"/>
      <c r="C16" s="11" t="str">
        <f>'1'!C16</f>
        <v>705 A</v>
      </c>
      <c r="D16" s="11" t="str">
        <f>'1'!D16</f>
        <v>DLA</v>
      </c>
      <c r="E16" s="11">
        <f>'1'!E16</f>
        <v>27</v>
      </c>
      <c r="F16" s="11"/>
      <c r="G16" s="11"/>
      <c r="H16" s="12"/>
      <c r="I16" s="11"/>
      <c r="J16" s="12"/>
      <c r="K16" s="11"/>
      <c r="L16" s="12"/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5">
      <c r="A17" s="11" t="str">
        <f>'1'!A17</f>
        <v>PLAN DE NEGOCIOS</v>
      </c>
      <c r="B17" s="11"/>
      <c r="C17" s="11" t="str">
        <f>'1'!C17</f>
        <v>705 B A</v>
      </c>
      <c r="D17" s="11" t="str">
        <f>'1'!D17</f>
        <v>DLA</v>
      </c>
      <c r="E17" s="11">
        <f>'1'!E17</f>
        <v>14</v>
      </c>
      <c r="F17" s="11"/>
      <c r="G17" s="11"/>
      <c r="H17" s="12"/>
      <c r="I17" s="11"/>
      <c r="J17" s="12"/>
      <c r="K17" s="11"/>
      <c r="L17" s="12"/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5">
      <c r="A18" s="11" t="str">
        <f>'1'!A18</f>
        <v>FUNCIÓN ADMINISTRATIVA II</v>
      </c>
      <c r="B18" s="11"/>
      <c r="C18" s="11" t="str">
        <f>'1'!C18</f>
        <v>305 A</v>
      </c>
      <c r="D18" s="11" t="str">
        <f>'1'!D18</f>
        <v>DLA</v>
      </c>
      <c r="E18" s="11">
        <f>'1'!E18</f>
        <v>22</v>
      </c>
      <c r="F18" s="11"/>
      <c r="G18" s="11"/>
      <c r="H18" s="12"/>
      <c r="I18" s="11"/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5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5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5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5">
      <c r="A28" s="15" t="s">
        <v>25</v>
      </c>
      <c r="B28" s="16" t="s">
        <v>26</v>
      </c>
      <c r="C28" s="16" t="s">
        <v>26</v>
      </c>
      <c r="D28" s="16" t="s">
        <v>26</v>
      </c>
      <c r="E28" s="16">
        <f t="shared" ref="E28:G28" si="0">SUM(E14:E27)</f>
        <v>80</v>
      </c>
      <c r="F28" s="16">
        <f t="shared" si="0"/>
        <v>0</v>
      </c>
      <c r="G28" s="16">
        <f t="shared" si="0"/>
        <v>0</v>
      </c>
      <c r="H28" s="17">
        <f>SUM(F28:G28)/E28</f>
        <v>0</v>
      </c>
      <c r="I28" s="16">
        <f t="shared" ref="I28" si="1">(E28-SUM(F28:G28))-K28</f>
        <v>80</v>
      </c>
      <c r="J28" s="17">
        <f t="shared" ref="J28" si="2">I28/E28</f>
        <v>1</v>
      </c>
      <c r="K28" s="16">
        <f>SUM(K14:K27)</f>
        <v>0</v>
      </c>
      <c r="L28" s="17">
        <f t="shared" ref="L28" si="3">K28/E28</f>
        <v>0</v>
      </c>
      <c r="M28" s="16" t="e">
        <f t="shared" ref="M28:N28" si="4">AVERAGE(M14:M27)</f>
        <v>#DIV/0!</v>
      </c>
      <c r="N28" s="18" t="e">
        <f t="shared" si="4"/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5">
      <c r="A30" s="45" t="s">
        <v>27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46" t="s">
        <v>28</v>
      </c>
      <c r="C33" s="23"/>
      <c r="D33" s="23"/>
      <c r="E33" s="1"/>
      <c r="F33" s="1"/>
      <c r="G33" s="24" t="s">
        <v>29</v>
      </c>
      <c r="H33" s="23"/>
      <c r="I33" s="23"/>
      <c r="J33" s="23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5">
      <c r="A34" s="1"/>
      <c r="B34" s="47"/>
      <c r="C34" s="27"/>
      <c r="D34" s="27"/>
      <c r="E34" s="1"/>
      <c r="F34" s="1"/>
      <c r="G34" s="28"/>
      <c r="H34" s="27"/>
      <c r="I34" s="27"/>
      <c r="J34" s="27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5">
      <c r="A35" s="48" t="s">
        <v>30</v>
      </c>
      <c r="B35" s="23"/>
      <c r="C35" s="8"/>
      <c r="D35" s="1"/>
      <c r="E35" s="48"/>
      <c r="F35" s="23"/>
      <c r="G35" s="23"/>
      <c r="H35" s="2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5">
      <c r="A37" s="1"/>
      <c r="B37" s="49" t="str">
        <f>B10</f>
        <v>MCA.PATRICIA ELIZABETH DAVID MIROS</v>
      </c>
      <c r="C37" s="23"/>
      <c r="D37" s="23"/>
      <c r="E37" s="20"/>
      <c r="F37" s="20"/>
      <c r="G37" s="49"/>
      <c r="H37" s="23"/>
      <c r="I37" s="23"/>
      <c r="J37" s="23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Patricia Elizabeth David</cp:lastModifiedBy>
  <dcterms:modified xsi:type="dcterms:W3CDTF">2024-11-21T05:21:49Z</dcterms:modified>
</cp:coreProperties>
</file>