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6A78346C-242B-44BD-BABC-5DC286531B1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</workbook>
</file>

<file path=xl/calcChain.xml><?xml version="1.0" encoding="utf-8"?>
<calcChain xmlns="http://schemas.openxmlformats.org/spreadsheetml/2006/main">
  <c r="I20" i="4" l="1"/>
  <c r="J20" i="4" s="1"/>
  <c r="E20" i="4"/>
  <c r="L20" i="4" s="1"/>
  <c r="D20" i="4"/>
  <c r="C20" i="4"/>
  <c r="A20" i="4"/>
  <c r="E18" i="4"/>
  <c r="L18" i="4" s="1"/>
  <c r="D18" i="4"/>
  <c r="C18" i="4"/>
  <c r="A18" i="4"/>
  <c r="E16" i="4"/>
  <c r="L16" i="4" s="1"/>
  <c r="D16" i="4"/>
  <c r="C16" i="4"/>
  <c r="A16" i="4"/>
  <c r="E15" i="4"/>
  <c r="L15" i="4" s="1"/>
  <c r="D15" i="4"/>
  <c r="C15" i="4"/>
  <c r="A15" i="4"/>
  <c r="H15" i="2"/>
  <c r="I15" i="4" l="1"/>
  <c r="J15" i="4" s="1"/>
  <c r="H20" i="4"/>
  <c r="N28" i="5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B10" i="4"/>
  <c r="B37" i="4" s="1"/>
  <c r="L8" i="4"/>
  <c r="H8" i="4"/>
  <c r="E8" i="4"/>
  <c r="N29" i="3"/>
  <c r="M29" i="3"/>
  <c r="K29" i="3"/>
  <c r="G29" i="3"/>
  <c r="F29" i="3"/>
  <c r="B10" i="3"/>
  <c r="B38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L14" i="1"/>
  <c r="I14" i="1"/>
  <c r="J14" i="1" s="1"/>
  <c r="H14" i="1"/>
  <c r="E28" i="5" l="1"/>
  <c r="H28" i="5" s="1"/>
  <c r="I15" i="2"/>
  <c r="J15" i="2" s="1"/>
  <c r="E28" i="2"/>
  <c r="H28" i="2" s="1"/>
  <c r="E29" i="3"/>
  <c r="I29" i="3" s="1"/>
  <c r="J29" i="3" s="1"/>
  <c r="H28" i="1"/>
  <c r="I28" i="1"/>
  <c r="J28" i="1" s="1"/>
  <c r="E28" i="4"/>
  <c r="I28" i="4" s="1"/>
  <c r="J28" i="4" s="1"/>
  <c r="L28" i="1"/>
  <c r="I28" i="5" l="1"/>
  <c r="J28" i="5" s="1"/>
  <c r="L28" i="5"/>
  <c r="L28" i="4"/>
  <c r="I28" i="2"/>
  <c r="J28" i="2" s="1"/>
  <c r="H29" i="3"/>
  <c r="L28" i="2"/>
  <c r="L29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<sst xmlns="http://schemas.openxmlformats.org/spreadsheetml/2006/main" count="239" uniqueCount="52">
  <si>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</si>
  <si>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</si>
  <si>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</si>
  <si>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</si>
  <si>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</si>
  <si>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</si>
  <si>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</si>
  <si>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</si>
  <si>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</si>
  <si>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</si>
  <si>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</si>
  <si>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</si>
  <si>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</si>
  <si>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</si>
  <si>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</si>
  <si>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</si>
  <si>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</si>
  <si>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</si>
  <si>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</si>
  <si>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</si>
  <si>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</si>
  <si>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</si>
  <si>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</si>
  <si>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</si>
  <si>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</si>
  <si>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</si>
  <si>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</si>
  <si>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</si>
  <si>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</si>
  <si>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</si>
  <si>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</si>
  <si>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</si>
  <si>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</si>
  <si>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</si>
  <si>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</si>
  <si>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705 A</t>
  </si>
  <si>
    <t>DISEÑO DE PRODUCTOS TURISTICOS ALTERNATIVOS</t>
  </si>
  <si>
    <t>705 C</t>
  </si>
  <si>
    <t>PLAN DE NEGOCIOS</t>
  </si>
  <si>
    <t>705 B A</t>
  </si>
  <si>
    <t>FUNCIÓN ADMINISTRATIVA II</t>
  </si>
  <si>
    <t>305 A</t>
  </si>
  <si>
    <t>AGOSTO-DICIEMBE 2024</t>
  </si>
  <si>
    <t>LIC.RENATA RAMOS MORENO</t>
  </si>
  <si>
    <t>II</t>
  </si>
  <si>
    <t>S/E</t>
  </si>
  <si>
    <t>LAE. RENATA RAMOS MORENO</t>
  </si>
  <si>
    <t>III</t>
  </si>
  <si>
    <t>LICENCIATURA EN ADMINISTRACIÓN</t>
  </si>
  <si>
    <t>DIVISIÓN DE INGENIERÍA:</t>
  </si>
  <si>
    <t>IV</t>
  </si>
  <si>
    <t xml:space="preserve">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</si>
</sst>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zoomScale="136" zoomScaleNormal="136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5</v>
      </c>
      <c r="C8" s="27"/>
      <c r="D8" s="6" t="s">
        <v>6</v>
      </c>
      <c r="E8" s="7">
        <v>5</v>
      </c>
      <c r="F8" s="1"/>
      <c r="G8" s="4" t="s">
        <v>7</v>
      </c>
      <c r="H8" s="7">
        <v>3</v>
      </c>
      <c r="I8" s="35" t="s">
        <v>8</v>
      </c>
      <c r="J8" s="23"/>
      <c r="K8" s="23"/>
      <c r="L8" s="28" t="s">
        <v>42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6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36</v>
      </c>
      <c r="B14" s="11" t="s">
        <v>22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36</v>
      </c>
      <c r="B15" s="11" t="s">
        <v>22</v>
      </c>
      <c r="C15" s="11" t="s">
        <v>37</v>
      </c>
      <c r="D15" s="11" t="s">
        <v>33</v>
      </c>
      <c r="E15" s="11">
        <v>17</v>
      </c>
      <c r="F15" s="11">
        <v>15</v>
      </c>
      <c r="G15" s="11"/>
      <c r="H15" s="12">
        <v>0.88</v>
      </c>
      <c r="I15" s="11">
        <v>2</v>
      </c>
      <c r="J15" s="12">
        <v>0.12</v>
      </c>
      <c r="K15" s="11"/>
      <c r="L15" s="12">
        <v>0</v>
      </c>
      <c r="M15" s="12">
        <v>0.86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38</v>
      </c>
      <c r="B16" s="11" t="s">
        <v>22</v>
      </c>
      <c r="C16" s="11" t="s">
        <v>35</v>
      </c>
      <c r="D16" s="11" t="s">
        <v>33</v>
      </c>
      <c r="E16" s="11">
        <v>27</v>
      </c>
      <c r="F16" s="11">
        <v>27</v>
      </c>
      <c r="G16" s="11"/>
      <c r="H16" s="12">
        <v>1</v>
      </c>
      <c r="I16" s="11">
        <v>0</v>
      </c>
      <c r="J16" s="12">
        <v>0</v>
      </c>
      <c r="K16" s="11"/>
      <c r="L16" s="12">
        <v>0</v>
      </c>
      <c r="M16" s="12">
        <v>0.96</v>
      </c>
      <c r="N16" s="13">
        <v>0.77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38</v>
      </c>
      <c r="B17" s="11" t="s">
        <v>22</v>
      </c>
      <c r="C17" s="11" t="s">
        <v>39</v>
      </c>
      <c r="D17" s="11" t="s">
        <v>33</v>
      </c>
      <c r="E17" s="11">
        <v>14</v>
      </c>
      <c r="F17" s="11">
        <v>14</v>
      </c>
      <c r="G17" s="11"/>
      <c r="H17" s="12">
        <v>1</v>
      </c>
      <c r="I17" s="11">
        <v>0</v>
      </c>
      <c r="J17" s="12">
        <v>0</v>
      </c>
      <c r="K17" s="11"/>
      <c r="L17" s="12">
        <v>0</v>
      </c>
      <c r="M17" s="12">
        <v>0.98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 t="s">
        <v>40</v>
      </c>
      <c r="B18" s="11" t="s">
        <v>22</v>
      </c>
      <c r="C18" s="11" t="s">
        <v>41</v>
      </c>
      <c r="D18" s="11" t="s">
        <v>33</v>
      </c>
      <c r="E18" s="11">
        <v>22</v>
      </c>
      <c r="F18" s="11">
        <v>21</v>
      </c>
      <c r="G18" s="11"/>
      <c r="H18" s="12">
        <v>0.95</v>
      </c>
      <c r="I18" s="11">
        <v>1</v>
      </c>
      <c r="J18" s="12">
        <v>0.05</v>
      </c>
      <c r="K18" s="11"/>
      <c r="L18" s="12">
        <v>0</v>
      </c>
      <c r="M18" s="12">
        <v>0.89</v>
      </c>
      <c r="N18" s="13">
        <v>0.81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104</v>
      </c>
      <c r="G28" s="16">
        <f t="shared" si="4"/>
        <v>0</v>
      </c>
      <c r="H28" s="17">
        <f>SUM(F28:G28)/E28</f>
        <v>0.9719626168224299</v>
      </c>
      <c r="I28" s="16">
        <f t="shared" si="1"/>
        <v>3</v>
      </c>
      <c r="J28" s="17">
        <f t="shared" si="2"/>
        <v>2.8037383177570093E-2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0.93399999999999994</v>
      </c>
      <c r="N28" s="18">
        <f t="shared" si="5"/>
        <v>0.754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43</v>
      </c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1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3.5429687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customHeight="1" x14ac:dyDescent="0.35">
      <c r="A14" s="11" t="str">
        <f>'1'!A14</f>
        <v>DISEÑO DE PRODUCTOS TURISTICOS ALTERNATIVOS</v>
      </c>
      <c r="B14" s="11" t="s">
        <v>45</v>
      </c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/>
      <c r="I14" s="11">
        <v>27</v>
      </c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6" customHeight="1" x14ac:dyDescent="0.35">
      <c r="A15" s="11" t="str">
        <f>'1'!A15</f>
        <v>DISEÑO DE PRODUCTOS TURISTICOS ALTERNATIVOS</v>
      </c>
      <c r="B15" s="11" t="s">
        <v>44</v>
      </c>
      <c r="C15" s="11" t="str">
        <f>'1'!C15</f>
        <v>705 C</v>
      </c>
      <c r="D15" s="11" t="str">
        <f>'1'!D15</f>
        <v>DLA</v>
      </c>
      <c r="E15" s="11">
        <f>'1'!E15</f>
        <v>17</v>
      </c>
      <c r="F15" s="11">
        <v>14</v>
      </c>
      <c r="G15" s="11"/>
      <c r="H15" s="12">
        <f t="shared" ref="H15" si="0">F15/E15</f>
        <v>0.82352941176470584</v>
      </c>
      <c r="I15" s="11">
        <f t="shared" ref="I15:I28" si="1">(E15-SUM(F15:G15))-K15</f>
        <v>3</v>
      </c>
      <c r="J15" s="12">
        <f t="shared" ref="J15:J28" si="2">I15/E15</f>
        <v>0.17647058823529413</v>
      </c>
      <c r="K15" s="11"/>
      <c r="L15" s="12">
        <f t="shared" ref="L15:L28" si="3">K15/E15</f>
        <v>0</v>
      </c>
      <c r="M15" s="11">
        <v>80.47</v>
      </c>
      <c r="N15" s="13">
        <v>0.82350000000000001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 t="s">
        <v>45</v>
      </c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>
        <v>27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 t="s">
        <v>45</v>
      </c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>
        <v>14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 t="s">
        <v>45</v>
      </c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>
        <v>22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14</v>
      </c>
      <c r="G28" s="16">
        <f t="shared" si="4"/>
        <v>0</v>
      </c>
      <c r="H28" s="17">
        <f>SUM(F28:G28)/E28</f>
        <v>0.13084112149532709</v>
      </c>
      <c r="I28" s="16">
        <f t="shared" si="1"/>
        <v>93</v>
      </c>
      <c r="J28" s="17">
        <f t="shared" si="2"/>
        <v>0.86915887850467288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80.47</v>
      </c>
      <c r="N28" s="18">
        <f t="shared" si="5"/>
        <v>0.82350000000000001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49" t="s">
        <v>46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A10" zoomScale="136" zoomScaleNormal="136" workbookViewId="0">
      <selection activeCell="B23" sqref="B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16" customWidth="1"/>
    <col min="5" max="6" width="7.54296875" customWidth="1"/>
    <col min="7" max="7" width="6.08984375" customWidth="1"/>
    <col min="8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" customHeight="1" x14ac:dyDescent="0.35">
      <c r="A6" s="25" t="s">
        <v>49</v>
      </c>
      <c r="B6" s="23"/>
      <c r="C6" s="23"/>
      <c r="D6" s="23"/>
      <c r="E6" s="44" t="s">
        <v>48</v>
      </c>
      <c r="F6" s="44"/>
      <c r="G6" s="44"/>
      <c r="H6" s="44"/>
      <c r="I6" s="4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35">
      <c r="A14" s="11" t="s">
        <v>36</v>
      </c>
      <c r="B14" s="11" t="s">
        <v>44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v>1</v>
      </c>
      <c r="I14" s="11">
        <v>0</v>
      </c>
      <c r="J14" s="12">
        <v>0</v>
      </c>
      <c r="K14" s="11"/>
      <c r="L14" s="12">
        <v>0</v>
      </c>
      <c r="M14" s="12">
        <v>0.98</v>
      </c>
      <c r="N14" s="13">
        <v>0.81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6" customHeight="1" x14ac:dyDescent="0.35">
      <c r="A15" s="11" t="s">
        <v>36</v>
      </c>
      <c r="B15" s="11" t="s">
        <v>47</v>
      </c>
      <c r="C15" s="11" t="s">
        <v>35</v>
      </c>
      <c r="D15" s="11" t="s">
        <v>33</v>
      </c>
      <c r="E15" s="11">
        <v>27</v>
      </c>
      <c r="F15" s="11">
        <v>25</v>
      </c>
      <c r="G15" s="11"/>
      <c r="H15" s="12">
        <v>0.92</v>
      </c>
      <c r="I15" s="11">
        <v>2</v>
      </c>
      <c r="J15" s="12">
        <v>0.08</v>
      </c>
      <c r="K15" s="11"/>
      <c r="L15" s="12">
        <v>0</v>
      </c>
      <c r="M15" s="21">
        <v>0.92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" customHeight="1" x14ac:dyDescent="0.35">
      <c r="A16" s="11" t="s">
        <v>36</v>
      </c>
      <c r="B16" s="11" t="s">
        <v>47</v>
      </c>
      <c r="C16" s="11" t="s">
        <v>37</v>
      </c>
      <c r="D16" s="11" t="s">
        <v>33</v>
      </c>
      <c r="E16" s="11">
        <v>17</v>
      </c>
      <c r="F16" s="11">
        <v>16</v>
      </c>
      <c r="G16" s="11"/>
      <c r="H16" s="12">
        <v>0.94</v>
      </c>
      <c r="I16" s="11">
        <v>1</v>
      </c>
      <c r="J16" s="12">
        <v>0.06</v>
      </c>
      <c r="K16" s="11"/>
      <c r="L16" s="12">
        <v>0</v>
      </c>
      <c r="M16" s="21">
        <v>0.90759999999999996</v>
      </c>
      <c r="N16" s="13">
        <v>0.94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">
        <v>38</v>
      </c>
      <c r="B17" s="11" t="s">
        <v>45</v>
      </c>
      <c r="C17" s="11" t="s">
        <v>35</v>
      </c>
      <c r="D17" s="11" t="s">
        <v>33</v>
      </c>
      <c r="E17" s="11">
        <v>27</v>
      </c>
      <c r="F17" s="11"/>
      <c r="G17" s="11"/>
      <c r="H17" s="12"/>
      <c r="I17" s="11"/>
      <c r="J17" s="12"/>
      <c r="K17" s="11">
        <v>0</v>
      </c>
      <c r="L17" s="12">
        <v>0</v>
      </c>
      <c r="M17" s="2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">
        <v>38</v>
      </c>
      <c r="B18" s="11" t="s">
        <v>45</v>
      </c>
      <c r="C18" s="11" t="s">
        <v>39</v>
      </c>
      <c r="D18" s="11" t="s">
        <v>33</v>
      </c>
      <c r="E18" s="11">
        <v>14</v>
      </c>
      <c r="F18" s="11"/>
      <c r="G18" s="11"/>
      <c r="H18" s="12"/>
      <c r="I18" s="11"/>
      <c r="J18" s="12"/>
      <c r="K18" s="11">
        <v>0</v>
      </c>
      <c r="L18" s="12">
        <v>0</v>
      </c>
      <c r="M18" s="2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">
        <v>40</v>
      </c>
      <c r="B19" s="11" t="s">
        <v>44</v>
      </c>
      <c r="C19" s="11" t="s">
        <v>41</v>
      </c>
      <c r="D19" s="11" t="s">
        <v>33</v>
      </c>
      <c r="E19" s="11">
        <v>22</v>
      </c>
      <c r="F19" s="11">
        <v>21</v>
      </c>
      <c r="G19" s="11"/>
      <c r="H19" s="12">
        <v>0.95</v>
      </c>
      <c r="I19" s="11">
        <v>1</v>
      </c>
      <c r="J19" s="12">
        <v>0.05</v>
      </c>
      <c r="K19" s="11"/>
      <c r="L19" s="12">
        <v>0</v>
      </c>
      <c r="M19" s="21">
        <v>0.89</v>
      </c>
      <c r="N19" s="13">
        <v>0.77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">
        <v>40</v>
      </c>
      <c r="B20" s="11" t="s">
        <v>47</v>
      </c>
      <c r="C20" s="11" t="s">
        <v>41</v>
      </c>
      <c r="D20" s="11" t="s">
        <v>33</v>
      </c>
      <c r="E20" s="11">
        <v>22</v>
      </c>
      <c r="F20" s="11">
        <v>21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0.86</v>
      </c>
      <c r="N20" s="13">
        <v>0.68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6.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5" t="s">
        <v>25</v>
      </c>
      <c r="B29" s="16" t="s">
        <v>26</v>
      </c>
      <c r="C29" s="16" t="s">
        <v>26</v>
      </c>
      <c r="D29" s="16" t="s">
        <v>26</v>
      </c>
      <c r="E29" s="16">
        <f>SUM(E14:E28)</f>
        <v>156</v>
      </c>
      <c r="F29" s="16">
        <f>SUM(F14:F28)</f>
        <v>110</v>
      </c>
      <c r="G29" s="16">
        <f>SUM(G14:G28)</f>
        <v>0</v>
      </c>
      <c r="H29" s="17">
        <f>SUM(F29:G29)/E29</f>
        <v>0.70512820512820518</v>
      </c>
      <c r="I29" s="16">
        <f t="shared" ref="I15:I29" si="0">(E29-SUM(F29:G29))-K29</f>
        <v>46</v>
      </c>
      <c r="J29" s="17">
        <f t="shared" ref="J15:J29" si="1">I29/E29</f>
        <v>0.29487179487179488</v>
      </c>
      <c r="K29" s="16">
        <f>SUM(K14:K28)</f>
        <v>0</v>
      </c>
      <c r="L29" s="17">
        <f t="shared" ref="L15:L29" si="2">K29/E29</f>
        <v>0</v>
      </c>
      <c r="M29" s="16">
        <f>AVERAGE(M14:M28)</f>
        <v>0.91152</v>
      </c>
      <c r="N29" s="18">
        <f>AVERAGE(N14:N28)</f>
        <v>0.80999999999999994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0" customHeight="1" x14ac:dyDescent="0.35">
      <c r="A31" s="45" t="s">
        <v>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46" t="s">
        <v>28</v>
      </c>
      <c r="C34" s="23"/>
      <c r="D34" s="23"/>
      <c r="E34" s="1"/>
      <c r="F34" s="1"/>
      <c r="G34" s="24" t="s">
        <v>29</v>
      </c>
      <c r="H34" s="23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35">
      <c r="A35" s="1"/>
      <c r="B35" s="47"/>
      <c r="C35" s="27"/>
      <c r="D35" s="27"/>
      <c r="E35" s="1"/>
      <c r="F35" s="1"/>
      <c r="G35" s="28"/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48" t="s">
        <v>30</v>
      </c>
      <c r="B36" s="23"/>
      <c r="C36" s="8"/>
      <c r="D36" s="1"/>
      <c r="E36" s="48"/>
      <c r="F36" s="23"/>
      <c r="G36" s="23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" customHeight="1" x14ac:dyDescent="0.35">
      <c r="A38" s="1"/>
      <c r="B38" s="41" t="str">
        <f>B10</f>
        <v>MCA.PATRICIA ELIZABETH DAVID MIROS</v>
      </c>
      <c r="C38" s="42"/>
      <c r="D38" s="42"/>
      <c r="E38" s="20"/>
      <c r="F38" s="20"/>
      <c r="G38" s="49" t="s">
        <v>46</v>
      </c>
      <c r="H38" s="23"/>
      <c r="I38" s="23"/>
      <c r="J38" s="2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0" workbookViewId="0">
      <selection activeCell="A25" sqref="A2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1" t="s">
        <v>36</v>
      </c>
      <c r="B14" s="11" t="s">
        <v>50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v>1</v>
      </c>
      <c r="I14" s="11">
        <v>0</v>
      </c>
      <c r="J14" s="12">
        <v>0</v>
      </c>
      <c r="K14" s="11"/>
      <c r="L14" s="12">
        <v>0</v>
      </c>
      <c r="M14" s="12">
        <v>0.94440000000000002</v>
      </c>
      <c r="N14" s="13">
        <v>0.8518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1.5" customHeight="1" x14ac:dyDescent="0.35">
      <c r="A15" s="11" t="str">
        <f>'1'!A15</f>
        <v>DISEÑO DE PRODUCTOS TURISTICOS ALTERNATIVOS</v>
      </c>
      <c r="B15" s="11" t="s">
        <v>50</v>
      </c>
      <c r="C15" s="11" t="str">
        <f>'1'!C15</f>
        <v>705 C</v>
      </c>
      <c r="D15" s="11" t="str">
        <f>'1'!D15</f>
        <v>DLA</v>
      </c>
      <c r="E15" s="11">
        <f>'1'!E15</f>
        <v>17</v>
      </c>
      <c r="F15" s="11">
        <v>17</v>
      </c>
      <c r="G15" s="11"/>
      <c r="H15" s="12">
        <v>1</v>
      </c>
      <c r="I15" s="11">
        <f t="shared" ref="I15:I20" si="0">(E15-SUM(F15:G15))-K15</f>
        <v>0</v>
      </c>
      <c r="J15" s="12">
        <f t="shared" ref="J15:J20" si="1">I15/E15</f>
        <v>0</v>
      </c>
      <c r="K15" s="11"/>
      <c r="L15" s="12">
        <f t="shared" ref="L15:L20" si="2">K15/E15</f>
        <v>0</v>
      </c>
      <c r="M15" s="21">
        <v>0.8841</v>
      </c>
      <c r="N15" s="13">
        <v>0.70579999999999998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 t="s">
        <v>44</v>
      </c>
      <c r="C16" s="11" t="str">
        <f>'1'!C16</f>
        <v>705 A</v>
      </c>
      <c r="D16" s="11" t="str">
        <f>'1'!D16</f>
        <v>DLA</v>
      </c>
      <c r="E16" s="11">
        <f>'1'!E16</f>
        <v>27</v>
      </c>
      <c r="F16" s="11">
        <v>27</v>
      </c>
      <c r="G16" s="11"/>
      <c r="H16" s="12">
        <v>1</v>
      </c>
      <c r="I16" s="11">
        <v>0</v>
      </c>
      <c r="J16" s="12">
        <v>0</v>
      </c>
      <c r="K16" s="11"/>
      <c r="L16" s="12">
        <f t="shared" si="2"/>
        <v>0</v>
      </c>
      <c r="M16" s="21">
        <v>0.96499999999999997</v>
      </c>
      <c r="N16" s="13">
        <v>0.8518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">
        <v>38</v>
      </c>
      <c r="B17" s="11" t="s">
        <v>47</v>
      </c>
      <c r="C17" s="11" t="s">
        <v>35</v>
      </c>
      <c r="D17" s="11" t="s">
        <v>33</v>
      </c>
      <c r="E17" s="11">
        <v>27</v>
      </c>
      <c r="F17" s="11">
        <v>27</v>
      </c>
      <c r="G17" s="11"/>
      <c r="H17" s="12">
        <v>1</v>
      </c>
      <c r="I17" s="11">
        <v>0</v>
      </c>
      <c r="J17" s="12">
        <v>0</v>
      </c>
      <c r="K17" s="11"/>
      <c r="L17" s="12">
        <v>0</v>
      </c>
      <c r="M17" s="21">
        <v>0.96499999999999997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PLAN DE NEGOCIOS</v>
      </c>
      <c r="B18" s="11" t="s">
        <v>44</v>
      </c>
      <c r="C18" s="11" t="str">
        <f>'1'!C17</f>
        <v>705 B A</v>
      </c>
      <c r="D18" s="11" t="str">
        <f>'1'!D17</f>
        <v>DLA</v>
      </c>
      <c r="E18" s="11">
        <f>'1'!E17</f>
        <v>14</v>
      </c>
      <c r="F18" s="11">
        <v>14</v>
      </c>
      <c r="G18" s="11"/>
      <c r="H18" s="12">
        <v>1</v>
      </c>
      <c r="I18" s="11">
        <v>0</v>
      </c>
      <c r="J18" s="12">
        <v>0</v>
      </c>
      <c r="K18" s="11"/>
      <c r="L18" s="12">
        <f t="shared" si="2"/>
        <v>0</v>
      </c>
      <c r="M18" s="21">
        <v>0.93300000000000005</v>
      </c>
      <c r="N18" s="13">
        <v>0.71419999999999995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">
        <v>38</v>
      </c>
      <c r="B19" s="11" t="s">
        <v>47</v>
      </c>
      <c r="C19" s="11" t="s">
        <v>39</v>
      </c>
      <c r="D19" s="11" t="s">
        <v>51</v>
      </c>
      <c r="E19" s="11">
        <v>14</v>
      </c>
      <c r="F19" s="11">
        <v>14</v>
      </c>
      <c r="G19" s="11"/>
      <c r="H19" s="12">
        <v>1</v>
      </c>
      <c r="I19" s="11">
        <v>0</v>
      </c>
      <c r="J19" s="12">
        <v>0</v>
      </c>
      <c r="K19" s="11"/>
      <c r="L19" s="12">
        <v>0</v>
      </c>
      <c r="M19" s="21">
        <v>0.89200000000000002</v>
      </c>
      <c r="N19" s="13">
        <v>0.78569999999999995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'1'!A18</f>
        <v>FUNCIÓN ADMINISTRATIVA II</v>
      </c>
      <c r="B20" s="11" t="s">
        <v>50</v>
      </c>
      <c r="C20" s="11" t="str">
        <f>'1'!C18</f>
        <v>305 A</v>
      </c>
      <c r="D20" s="11" t="str">
        <f>'1'!D18</f>
        <v>DLA</v>
      </c>
      <c r="E20" s="11">
        <f>'1'!E18</f>
        <v>22</v>
      </c>
      <c r="F20" s="11">
        <v>22</v>
      </c>
      <c r="G20" s="11"/>
      <c r="H20" s="12">
        <f t="shared" ref="H20" si="3">F20/E20</f>
        <v>1</v>
      </c>
      <c r="I20" s="11">
        <f t="shared" si="0"/>
        <v>0</v>
      </c>
      <c r="J20" s="12">
        <f t="shared" si="1"/>
        <v>0</v>
      </c>
      <c r="K20" s="11"/>
      <c r="L20" s="12">
        <f t="shared" si="2"/>
        <v>0</v>
      </c>
      <c r="M20" s="12">
        <v>0.89229999999999998</v>
      </c>
      <c r="N20" s="13">
        <v>0.63629999999999998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148</v>
      </c>
      <c r="F28" s="16">
        <f t="shared" si="4"/>
        <v>148</v>
      </c>
      <c r="G28" s="16">
        <f t="shared" si="4"/>
        <v>0</v>
      </c>
      <c r="H28" s="17">
        <f>SUM(F28:G28)/E28</f>
        <v>1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0</v>
      </c>
      <c r="L28" s="17">
        <f t="shared" ref="L28" si="7">K28/E28</f>
        <v>0</v>
      </c>
      <c r="M28" s="16">
        <f t="shared" ref="M28:N28" si="8">AVERAGE(M14:M27)</f>
        <v>0.92511428571428567</v>
      </c>
      <c r="N28" s="18">
        <f t="shared" si="8"/>
        <v>0.77080000000000004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31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v>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80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28" si="1">(E28-SUM(F28:G28))-K28</f>
        <v>80</v>
      </c>
      <c r="J28" s="17">
        <f t="shared" ref="J28" si="2">I28/E28</f>
        <v>1</v>
      </c>
      <c r="K28" s="16">
        <f>SUM(K14:K27)</f>
        <v>0</v>
      </c>
      <c r="L28" s="17">
        <f t="shared" ref="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</cp:lastModifiedBy>
  <dcterms:modified xsi:type="dcterms:W3CDTF">2024-12-12T05:45:39Z</dcterms:modified>
</cp:coreProperties>
</file>