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8C54CD62-7CCE-4906-86F1-8E0C2EABEB2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'4'!$A$1:$N$38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3" l="1"/>
  <c r="A17" i="24"/>
  <c r="A16" i="24"/>
  <c r="A15" i="24"/>
  <c r="D15" i="23"/>
  <c r="A15" i="23"/>
  <c r="N22" i="22"/>
  <c r="M22" i="22"/>
  <c r="I21" i="10"/>
  <c r="F21" i="10"/>
  <c r="E15" i="22"/>
  <c r="D15" i="22"/>
  <c r="C15" i="22"/>
  <c r="A15" i="22"/>
  <c r="E14" i="22"/>
  <c r="D14" i="22"/>
  <c r="C14" i="22"/>
  <c r="A14" i="22"/>
  <c r="N21" i="10"/>
  <c r="M21" i="10"/>
  <c r="E21" i="10" l="1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9" i="24"/>
  <c r="M29" i="24"/>
  <c r="K29" i="24"/>
  <c r="G29" i="24"/>
  <c r="F29" i="24"/>
  <c r="E16" i="24"/>
  <c r="C16" i="24"/>
  <c r="E14" i="24"/>
  <c r="A14" i="24"/>
  <c r="B10" i="24"/>
  <c r="B38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K22" i="22"/>
  <c r="G22" i="22"/>
  <c r="F22" i="22"/>
  <c r="B30" i="10"/>
  <c r="K21" i="10"/>
  <c r="L14" i="25" l="1"/>
  <c r="L15" i="25"/>
  <c r="H15" i="25"/>
  <c r="E21" i="25"/>
  <c r="E29" i="24"/>
  <c r="E22" i="22"/>
  <c r="L21" i="10"/>
  <c r="I21" i="25" l="1"/>
  <c r="J21" i="25" s="1"/>
  <c r="L21" i="25"/>
  <c r="H21" i="25"/>
  <c r="I29" i="24"/>
  <c r="J29" i="24" s="1"/>
  <c r="L29" i="24"/>
  <c r="H29" i="24"/>
  <c r="I28" i="23"/>
  <c r="J28" i="23" s="1"/>
  <c r="L28" i="23"/>
  <c r="H28" i="23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<sst xmlns="http://schemas.openxmlformats.org/spreadsheetml/2006/main" count="259" uniqueCount="51">
  <si>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</si>
  <si>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</si>
  <si>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</si>
  <si>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</si>
  <si>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</si>
  <si>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</si>
  <si>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</si>
  <si>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</si>
  <si>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</si>
  <si>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</si>
  <si>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</si>
  <si>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</si>
  <si>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</si>
  <si>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</si>
  <si>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</si>
  <si>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</si>
  <si>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</si>
  <si>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</si>
  <si>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</si>
  <si>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</si>
  <si>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</si>
  <si>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</si>
  <si>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</si>
  <si>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</si>
  <si>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</si>
  <si>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</si>
  <si>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</si>
  <si>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</si>
  <si>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</si>
  <si>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</si>
  <si>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</si>
  <si>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</si>
  <si>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</si>
  <si>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</si>
  <si>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</si>
  <si>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</si>
  <si>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</si>
  <si>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ANALÍSIS DE FLUIDOS</t>
  </si>
  <si>
    <t>511 A</t>
  </si>
  <si>
    <t>511 B</t>
  </si>
  <si>
    <t>IMEC</t>
  </si>
  <si>
    <t>AGOSTO-DICIEMBRE 2024</t>
  </si>
  <si>
    <t>S/E</t>
  </si>
  <si>
    <t>II</t>
  </si>
  <si>
    <t>III</t>
  </si>
  <si>
    <t>V</t>
  </si>
  <si>
    <t>IV</t>
  </si>
  <si>
    <t>511A</t>
  </si>
  <si>
    <t>511B</t>
  </si>
  <si>
    <t>MC. TONATIUH SOSME SANCHEZ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</si>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</sst>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3" zoomScale="85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35" t="s">
        <v>41</v>
      </c>
      <c r="M8" s="35"/>
      <c r="N8" s="35"/>
    </row>
    <row r="10" spans="1:14" x14ac:dyDescent="0.25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8.75" customHeight="1" x14ac:dyDescent="0.25">
      <c r="A14" s="8" t="s">
        <v>37</v>
      </c>
      <c r="B14" s="9" t="s">
        <v>21</v>
      </c>
      <c r="C14" s="9" t="s">
        <v>38</v>
      </c>
      <c r="D14" s="9" t="s">
        <v>40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40</v>
      </c>
      <c r="E15" s="9">
        <v>18</v>
      </c>
      <c r="F15" s="9" t="s">
        <v>25</v>
      </c>
      <c r="G15" s="9" t="s">
        <v>25</v>
      </c>
      <c r="H15" s="9" t="s">
        <v>25</v>
      </c>
      <c r="I15" s="9">
        <v>18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SUM(F14:F17)</f>
        <v>0</v>
      </c>
      <c r="G21" s="17"/>
      <c r="H21" s="18"/>
      <c r="I21" s="17">
        <f>(E21-SUM(F21:G21))-K21</f>
        <v>35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2"/>
    </row>
    <row r="26" spans="1:14" x14ac:dyDescent="0.25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5">
      <c r="B27" s="39"/>
      <c r="C27" s="39"/>
      <c r="D27" s="39"/>
      <c r="G27" s="35"/>
      <c r="H27" s="35"/>
      <c r="I27" s="35"/>
      <c r="J27" s="35"/>
    </row>
    <row r="28" spans="1:14" hidden="1" x14ac:dyDescent="0.25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5"/>
    <row r="30" spans="1:14" ht="45" customHeight="1" x14ac:dyDescent="0.25">
      <c r="B30" s="41" t="str">
        <f>B10</f>
        <v>MCIQ. INDRA DE LA O ORTIZ</v>
      </c>
      <c r="C30" s="41"/>
      <c r="D30" s="41"/>
      <c r="E30" s="13"/>
      <c r="F30" s="13"/>
      <c r="G30" s="41" t="s">
        <v>33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F14" sqref="F14:O14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1" customHeight="1" x14ac:dyDescent="0.25">
      <c r="A14" s="9" t="str">
        <f>'1'!A14</f>
        <v>ANALÍSIS DE FLUIDOS</v>
      </c>
      <c r="B14" s="9" t="s">
        <v>42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</row>
    <row r="15" spans="1:14" s="11" customFormat="1" ht="16.5" customHeight="1" x14ac:dyDescent="0.25">
      <c r="A15" s="9" t="str">
        <f>'1'!A15</f>
        <v>ANALÍSIS DE FLUIDOS</v>
      </c>
      <c r="B15" s="9" t="s">
        <v>42</v>
      </c>
      <c r="C15" s="9" t="str">
        <f>'1'!C15</f>
        <v>511 B</v>
      </c>
      <c r="D15" s="9" t="str">
        <f>'1'!D15</f>
        <v>IMEC</v>
      </c>
      <c r="E15" s="9">
        <f>'1'!E15</f>
        <v>18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</row>
    <row r="16" spans="1:14" s="11" customFormat="1" ht="20.25" customHeigh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35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 t="s">
        <v>25</v>
      </c>
      <c r="J22" s="18" t="s">
        <v>25</v>
      </c>
      <c r="K22" s="17">
        <f>SUM(K14:K21)</f>
        <v>0</v>
      </c>
      <c r="L22" s="18">
        <f t="shared" ref="L22" si="0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6" spans="1:14" x14ac:dyDescent="0.25">
      <c r="A26" s="12"/>
    </row>
    <row r="27" spans="1:14" x14ac:dyDescent="0.25">
      <c r="B27" s="38" t="s">
        <v>27</v>
      </c>
      <c r="C27" s="38"/>
      <c r="D27" s="38"/>
      <c r="G27" s="23" t="s">
        <v>28</v>
      </c>
      <c r="H27" s="23"/>
      <c r="I27" s="23"/>
      <c r="J27" s="23"/>
    </row>
    <row r="28" spans="1:14" ht="62.25" customHeight="1" x14ac:dyDescent="0.25">
      <c r="B28" s="39"/>
      <c r="C28" s="39"/>
      <c r="D28" s="39"/>
      <c r="G28" s="35"/>
      <c r="H28" s="35"/>
      <c r="I28" s="35"/>
      <c r="J28" s="35"/>
    </row>
    <row r="29" spans="1:14" hidden="1" x14ac:dyDescent="0.25">
      <c r="A29" s="40" t="e">
        <v>#REF!</v>
      </c>
      <c r="B29" s="40"/>
      <c r="C29" s="6"/>
      <c r="E29" s="40"/>
      <c r="F29" s="40"/>
      <c r="G29" s="40"/>
      <c r="H29" s="40"/>
    </row>
    <row r="30" spans="1:14" hidden="1" x14ac:dyDescent="0.25"/>
    <row r="31" spans="1:14" ht="45" customHeight="1" x14ac:dyDescent="0.25">
      <c r="B31" s="41" t="str">
        <f>B10</f>
        <v>MCIQ. INDRA DE LA O ORTIZ</v>
      </c>
      <c r="C31" s="41"/>
      <c r="D31" s="41"/>
      <c r="E31" s="13"/>
      <c r="F31" s="13"/>
      <c r="G31" s="41" t="s">
        <v>35</v>
      </c>
      <c r="H31" s="41"/>
      <c r="I31" s="41"/>
      <c r="J31" s="41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29" sqref="E29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ANALÍSIS DE FLUIDOS</v>
      </c>
      <c r="B14" s="9" t="s">
        <v>43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9" t="str">
        <f>'1'!A15</f>
        <v>ANALÍSIS DE FLUIDOS</v>
      </c>
      <c r="B15" s="9" t="s">
        <v>44</v>
      </c>
      <c r="C15" s="9" t="s">
        <v>38</v>
      </c>
      <c r="D15" s="9" t="str">
        <f>'1'!D15</f>
        <v>IMEC</v>
      </c>
      <c r="E15" s="9">
        <v>17</v>
      </c>
      <c r="F15" s="9" t="s">
        <v>25</v>
      </c>
      <c r="G15" s="9" t="s">
        <v>25</v>
      </c>
      <c r="H15" s="9" t="s">
        <v>25</v>
      </c>
      <c r="I15" s="9">
        <v>15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9" t="str">
        <f>'1'!A15</f>
        <v>ANALÍSIS DE FLUIDOS</v>
      </c>
      <c r="B16" s="9" t="s">
        <v>43</v>
      </c>
      <c r="C16" s="9" t="str">
        <f>'1'!C15</f>
        <v>511 B</v>
      </c>
      <c r="D16" s="9" t="str">
        <f>'1'!D15</f>
        <v>IMEC</v>
      </c>
      <c r="E16" s="9">
        <f>'1'!E15</f>
        <v>18</v>
      </c>
      <c r="F16" s="9" t="s">
        <v>25</v>
      </c>
      <c r="G16" s="9" t="s">
        <v>25</v>
      </c>
      <c r="H16" s="9" t="s">
        <v>25</v>
      </c>
      <c r="I16" s="9">
        <v>18</v>
      </c>
      <c r="J16" s="9" t="s">
        <v>25</v>
      </c>
      <c r="K16" s="9" t="s">
        <v>25</v>
      </c>
      <c r="L16" s="10">
        <v>0</v>
      </c>
      <c r="M16" s="9" t="s">
        <v>25</v>
      </c>
      <c r="N16" s="15" t="s">
        <v>25</v>
      </c>
    </row>
    <row r="17" spans="1:14" s="11" customFormat="1" x14ac:dyDescent="0.25">
      <c r="A17" s="9" t="s">
        <v>37</v>
      </c>
      <c r="B17" s="9" t="s">
        <v>44</v>
      </c>
      <c r="C17" s="9" t="s">
        <v>39</v>
      </c>
      <c r="D17" s="9" t="s">
        <v>40</v>
      </c>
      <c r="E17" s="9">
        <v>18</v>
      </c>
      <c r="F17" s="9" t="s">
        <v>25</v>
      </c>
      <c r="G17" s="9" t="s">
        <v>25</v>
      </c>
      <c r="H17" s="9" t="s">
        <v>25</v>
      </c>
      <c r="I17" s="9">
        <v>18</v>
      </c>
      <c r="J17" s="9" t="s">
        <v>25</v>
      </c>
      <c r="K17" s="9" t="s">
        <v>25</v>
      </c>
      <c r="L17" s="10">
        <v>0</v>
      </c>
      <c r="M17" s="9" t="s">
        <v>25</v>
      </c>
      <c r="N17" s="15" t="s">
        <v>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SUM(E14:E17)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70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ANALÍSIS DE FLUIDOS</v>
      </c>
      <c r="B14" s="9" t="s">
        <v>46</v>
      </c>
      <c r="C14" s="22" t="s">
        <v>47</v>
      </c>
      <c r="D14" s="9" t="s">
        <v>50</v>
      </c>
      <c r="E14" s="9">
        <f>'1'!E14</f>
        <v>17</v>
      </c>
      <c r="F14" s="9">
        <v>15</v>
      </c>
      <c r="G14" s="9"/>
      <c r="H14" s="9"/>
      <c r="I14" s="9">
        <v>2</v>
      </c>
      <c r="J14" s="9"/>
      <c r="K14" s="9">
        <v>0</v>
      </c>
      <c r="L14" s="10">
        <v>0</v>
      </c>
      <c r="M14" s="9">
        <v>78</v>
      </c>
      <c r="N14" s="15">
        <v>0.71</v>
      </c>
    </row>
    <row r="15" spans="1:14" s="11" customFormat="1" x14ac:dyDescent="0.25">
      <c r="A15" s="9" t="str">
        <f>'1'!A15</f>
        <v>ANALÍSIS DE FLUIDOS</v>
      </c>
      <c r="B15" s="9" t="s">
        <v>45</v>
      </c>
      <c r="C15" s="22" t="s">
        <v>47</v>
      </c>
      <c r="D15" s="9" t="s">
        <v>50</v>
      </c>
      <c r="E15" s="9">
        <v>17</v>
      </c>
      <c r="F15" s="9">
        <v>15</v>
      </c>
      <c r="G15" s="9"/>
      <c r="H15" s="9"/>
      <c r="I15" s="9">
        <v>2</v>
      </c>
      <c r="J15" s="9"/>
      <c r="K15" s="9">
        <v>0</v>
      </c>
      <c r="L15" s="10">
        <v>0</v>
      </c>
      <c r="M15" s="9">
        <v>76</v>
      </c>
      <c r="N15" s="15">
        <v>0.71</v>
      </c>
    </row>
    <row r="16" spans="1:14" s="11" customFormat="1" ht="16.5" customHeight="1" x14ac:dyDescent="0.25">
      <c r="A16" s="9" t="str">
        <f>'1'!A14</f>
        <v>ANALÍSIS DE FLUIDOS</v>
      </c>
      <c r="B16" s="9" t="s">
        <v>46</v>
      </c>
      <c r="C16" s="22" t="str">
        <f>'1'!C15</f>
        <v>511 B</v>
      </c>
      <c r="D16" s="9" t="s">
        <v>50</v>
      </c>
      <c r="E16" s="9">
        <f>'1'!E15</f>
        <v>18</v>
      </c>
      <c r="F16" s="9">
        <v>18</v>
      </c>
      <c r="G16" s="9"/>
      <c r="H16" s="9"/>
      <c r="I16" s="9">
        <v>0</v>
      </c>
      <c r="J16" s="9"/>
      <c r="K16" s="9">
        <v>0</v>
      </c>
      <c r="L16" s="10">
        <v>0</v>
      </c>
      <c r="M16" s="9">
        <v>88</v>
      </c>
      <c r="N16" s="15">
        <v>0.61</v>
      </c>
    </row>
    <row r="17" spans="1:14" s="11" customFormat="1" x14ac:dyDescent="0.25">
      <c r="A17" s="9" t="str">
        <f>'1'!A15</f>
        <v>ANALÍSIS DE FLUIDOS</v>
      </c>
      <c r="B17" s="9" t="s">
        <v>45</v>
      </c>
      <c r="C17" s="22" t="s">
        <v>48</v>
      </c>
      <c r="D17" s="9" t="s">
        <v>50</v>
      </c>
      <c r="E17" s="9">
        <v>18</v>
      </c>
      <c r="F17" s="9">
        <v>18</v>
      </c>
      <c r="G17" s="9"/>
      <c r="H17" s="9"/>
      <c r="I17" s="9">
        <v>0</v>
      </c>
      <c r="J17" s="9"/>
      <c r="K17" s="9">
        <v>0</v>
      </c>
      <c r="L17" s="10">
        <v>0</v>
      </c>
      <c r="M17" s="9">
        <v>86</v>
      </c>
      <c r="N17" s="15">
        <v>0.61</v>
      </c>
    </row>
    <row r="18" spans="1:14" s="11" customFormat="1" x14ac:dyDescent="0.25">
      <c r="A18" s="9"/>
      <c r="B18" s="9"/>
      <c r="C18" s="22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70</v>
      </c>
      <c r="F29" s="17">
        <f>SUM(F14:F28)</f>
        <v>66</v>
      </c>
      <c r="G29" s="17">
        <f>SUM(G14:G28)</f>
        <v>0</v>
      </c>
      <c r="H29" s="18">
        <f>SUM(F29:G29)/E29</f>
        <v>0.94285714285714284</v>
      </c>
      <c r="I29" s="17">
        <f t="shared" ref="I29" si="0">(E29-SUM(F29:G29))-K29</f>
        <v>4</v>
      </c>
      <c r="J29" s="18">
        <f t="shared" ref="J29" si="1">I29/E29</f>
        <v>5.7142857142857141E-2</v>
      </c>
      <c r="K29" s="17">
        <f>SUM(K14:K28)</f>
        <v>0</v>
      </c>
      <c r="L29" s="18">
        <f t="shared" ref="L29" si="2">K29/E29</f>
        <v>0</v>
      </c>
      <c r="M29" s="17">
        <f>AVERAGE(M14:M28)</f>
        <v>82</v>
      </c>
      <c r="N29" s="19">
        <f>AVERAGE(N14:N28)</f>
        <v>0.65999999999999992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25">
      <c r="B35" s="39"/>
      <c r="C35" s="39"/>
      <c r="D35" s="39"/>
      <c r="G35" s="35"/>
      <c r="H35" s="35"/>
      <c r="I35" s="35"/>
      <c r="J35" s="35"/>
    </row>
    <row r="36" spans="1:10" hidden="1" x14ac:dyDescent="0.25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5"/>
    <row r="38" spans="1:10" ht="45" customHeight="1" x14ac:dyDescent="0.25">
      <c r="B38" s="41" t="str">
        <f>B10</f>
        <v>MCIQ. INDRA DE LA O ORTIZ</v>
      </c>
      <c r="C38" s="41"/>
      <c r="D38" s="41"/>
      <c r="E38" s="13"/>
      <c r="F38" s="13"/>
      <c r="G38" s="41" t="s">
        <v>49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2024</v>
      </c>
      <c r="M8" s="35"/>
      <c r="N8" s="35"/>
    </row>
    <row r="10" spans="1:14" x14ac:dyDescent="0.25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ANALÍSIS DE FLUIDOS</v>
      </c>
      <c r="B14" s="21" t="s">
        <v>36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>
        <f t="shared" ref="H15" si="3">F15/E15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35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5">
      <c r="A25" s="12"/>
    </row>
    <row r="26" spans="1:14" x14ac:dyDescent="0.25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5">
      <c r="B27" s="39"/>
      <c r="C27" s="39"/>
      <c r="D27" s="39"/>
      <c r="G27" s="35"/>
      <c r="H27" s="35"/>
      <c r="I27" s="35"/>
      <c r="J27" s="35"/>
    </row>
    <row r="28" spans="1:14" hidden="1" x14ac:dyDescent="0.25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5"/>
    <row r="30" spans="1:14" ht="45" customHeight="1" x14ac:dyDescent="0.25">
      <c r="B30" s="41" t="str">
        <f>B10</f>
        <v>MCIQ. INDRA DE LA O ORTIZ</v>
      </c>
      <c r="C30" s="41"/>
      <c r="D30" s="41"/>
      <c r="E30" s="13"/>
      <c r="F30" s="13"/>
      <c r="G30" s="41"/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2024-12-14T01:02:06Z</dcterms:modified>
  <cp:category/>
  <cp:contentStatus/>
</cp:coreProperties>
</file>