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FINAL\"/>
    </mc:Choice>
  </mc:AlternateContent>
  <xr:revisionPtr revIDLastSave="0" documentId="13_ncr:1_{D887CF12-ECB4-426C-AD98-1B489BBD656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5" l="1"/>
  <c r="N21" i="25"/>
  <c r="L15" i="25"/>
  <c r="D15" i="25"/>
  <c r="C15" i="25"/>
  <c r="A15" i="25"/>
  <c r="E14" i="25"/>
  <c r="L14" i="25" s="1"/>
  <c r="D14" i="25"/>
  <c r="C14" i="25"/>
  <c r="A14" i="25"/>
  <c r="J17" i="24"/>
  <c r="J16" i="24"/>
  <c r="H17" i="24"/>
  <c r="H16" i="24"/>
  <c r="I17" i="24"/>
  <c r="I16" i="24"/>
  <c r="H15" i="24"/>
  <c r="C17" i="24"/>
  <c r="C16" i="24"/>
  <c r="C15" i="24"/>
  <c r="C14" i="24"/>
  <c r="L15" i="24"/>
  <c r="D15" i="24"/>
  <c r="A15" i="24"/>
  <c r="N28" i="10"/>
  <c r="M28" i="10"/>
  <c r="H14" i="25" l="1"/>
  <c r="H15" i="25"/>
  <c r="I14" i="25"/>
  <c r="J14" i="25" s="1"/>
  <c r="I15" i="25"/>
  <c r="J15" i="25" s="1"/>
  <c r="I15" i="24"/>
  <c r="J15" i="24" s="1"/>
  <c r="F28" i="10"/>
  <c r="E28" i="10"/>
  <c r="K21" i="25"/>
  <c r="G21" i="25"/>
  <c r="F21" i="25"/>
  <c r="B10" i="25"/>
  <c r="B30" i="25" s="1"/>
  <c r="L8" i="25"/>
  <c r="N27" i="24"/>
  <c r="M27" i="24"/>
  <c r="K27" i="24"/>
  <c r="G27" i="24"/>
  <c r="F27" i="24"/>
  <c r="E16" i="24"/>
  <c r="D16" i="24"/>
  <c r="A16" i="24"/>
  <c r="E14" i="24"/>
  <c r="I14" i="24" s="1"/>
  <c r="J14" i="24" s="1"/>
  <c r="D14" i="24"/>
  <c r="A14" i="24"/>
  <c r="B10" i="24"/>
  <c r="B36" i="24" s="1"/>
  <c r="N28" i="23"/>
  <c r="M28" i="23"/>
  <c r="K28" i="23"/>
  <c r="G28" i="23"/>
  <c r="F28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B10" i="22"/>
  <c r="B30" i="22" s="1"/>
  <c r="N21" i="22"/>
  <c r="M21" i="22"/>
  <c r="K21" i="22"/>
  <c r="G21" i="22"/>
  <c r="F21" i="22"/>
  <c r="B37" i="10"/>
  <c r="K28" i="10"/>
  <c r="I28" i="10" l="1"/>
  <c r="E21" i="25"/>
  <c r="L14" i="24"/>
  <c r="L16" i="24"/>
  <c r="H14" i="24"/>
  <c r="E27" i="24"/>
  <c r="L14" i="23"/>
  <c r="L15" i="23"/>
  <c r="H14" i="23"/>
  <c r="H15" i="23"/>
  <c r="E28" i="23"/>
  <c r="E21" i="22"/>
  <c r="L28" i="10"/>
  <c r="I21" i="25" l="1"/>
  <c r="J21" i="25" s="1"/>
  <c r="L21" i="25"/>
  <c r="H21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<sst xmlns="http://schemas.openxmlformats.org/spreadsheetml/2006/main" count="190" uniqueCount="44">
  <si>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</si>
  <si>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</si>
  <si>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</si>
  <si>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</si>
  <si>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</si>
  <si>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</si>
  <si>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</si>
  <si>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</si>
  <si>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</si>
  <si>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</si>
  <si>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</si>
  <si>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</si>
  <si>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</si>
  <si>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</si>
  <si>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</si>
  <si>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</si>
  <si>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</si>
  <si>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</si>
  <si>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</si>
  <si>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</si>
  <si>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</si>
  <si>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</si>
  <si>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</si>
  <si>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</si>
  <si>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</si>
  <si>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</si>
  <si>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</si>
  <si>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</si>
  <si>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</si>
  <si>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</si>
  <si>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</si>
  <si>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</si>
  <si>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</si>
  <si>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</si>
  <si>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</si>
  <si>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</si>
  <si>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</si>
  <si>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ANALISIS DE FLUIDOS</t>
  </si>
  <si>
    <t>511 A</t>
  </si>
  <si>
    <t>511 B</t>
  </si>
  <si>
    <t>IMEC</t>
  </si>
  <si>
    <t>II</t>
  </si>
  <si>
    <t>T</t>
  </si>
  <si>
    <t>AGOSTO2024-ENERO2025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</si>
</sst>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32</xdr:row>
      <xdr:rowOff>0</xdr:rowOff>
    </xdr:from>
    <xdr:to>
      <xdr:col>3</xdr:col>
      <xdr:colOff>738567</xdr:colOff>
      <xdr:row>32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SUM(F14:F17)</f>
        <v>18</v>
      </c>
      <c r="G28" s="17"/>
      <c r="H28" s="18"/>
      <c r="I28" s="17">
        <f>(E28-SUM(F28:G28))-K28</f>
        <v>15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21" t="s">
        <v>37</v>
      </c>
      <c r="B14" s="9" t="s">
        <v>41</v>
      </c>
      <c r="C14" s="9" t="s">
        <v>38</v>
      </c>
      <c r="D14" s="9" t="s">
        <v>40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">
      <c r="A15" s="21" t="s">
        <v>37</v>
      </c>
      <c r="B15" s="9" t="s">
        <v>41</v>
      </c>
      <c r="C15" s="9" t="s">
        <v>39</v>
      </c>
      <c r="D15" s="9" t="s">
        <v>40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0.25" customHeigh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33</v>
      </c>
      <c r="F21" s="17">
        <f>SUM(F14:F20)</f>
        <v>27</v>
      </c>
      <c r="G21" s="17">
        <f>SUM(G14:G20)</f>
        <v>0</v>
      </c>
      <c r="H21" s="18">
        <f>SUM(F21:G21)/E21</f>
        <v>0.81818181818181823</v>
      </c>
      <c r="I21" s="17">
        <f t="shared" ref="I21" si="0">(E21-SUM(F21:G21))-K21</f>
        <v>6</v>
      </c>
      <c r="J21" s="18">
        <f t="shared" ref="J21" si="1">I21/E21</f>
        <v>0.18181818181818182</v>
      </c>
      <c r="K21" s="17">
        <f>SUM(K14:K20)</f>
        <v>0</v>
      </c>
      <c r="L21" s="18">
        <f t="shared" ref="L21" si="2">K21/E21</f>
        <v>0</v>
      </c>
      <c r="M21" s="17">
        <f>AVERAGE(M14:M20)</f>
        <v>74.985000000000014</v>
      </c>
      <c r="N21" s="19">
        <f>AVERAGE(N14:N20)</f>
        <v>0.61945000000000006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 t="s">
        <v>36</v>
      </c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zoomScale="85" zoomScaleNormal="85" zoomScaleSheetLayoutView="100" workbookViewId="0">
      <selection activeCell="A18" sqref="A18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16</v>
      </c>
      <c r="G14" s="9"/>
      <c r="H14" s="10">
        <f t="shared" ref="H14" si="0">F14/E14</f>
        <v>0.88888888888888884</v>
      </c>
      <c r="I14" s="9">
        <f t="shared" ref="I14:I27" si="1">(E14-SUM(F14:G14))-K14</f>
        <v>2</v>
      </c>
      <c r="J14" s="10">
        <f t="shared" ref="J14:J27" si="2">I14/E14</f>
        <v>0.1111111111111111</v>
      </c>
      <c r="K14" s="9"/>
      <c r="L14" s="10">
        <f t="shared" ref="L14:L27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ANALISIS DE FLUIDOS</v>
      </c>
      <c r="B15" s="9">
        <v>5</v>
      </c>
      <c r="C15" s="9" t="str">
        <f>'1'!C14</f>
        <v>511 A</v>
      </c>
      <c r="D15" s="9" t="str">
        <f>'1'!D15</f>
        <v>IMEC</v>
      </c>
      <c r="E15" s="9">
        <v>18</v>
      </c>
      <c r="F15" s="9">
        <v>16</v>
      </c>
      <c r="G15" s="9"/>
      <c r="H15" s="10">
        <f>F15/E15</f>
        <v>0.88888888888888884</v>
      </c>
      <c r="I15" s="9">
        <f t="shared" ref="I15" si="4">(E15-SUM(F15:G15))-K15</f>
        <v>2</v>
      </c>
      <c r="J15" s="10">
        <f t="shared" ref="J15" si="5">I15/E15</f>
        <v>0.1111111111111111</v>
      </c>
      <c r="K15" s="9"/>
      <c r="L15" s="10">
        <f t="shared" ref="L15" si="6">K15/E15</f>
        <v>0</v>
      </c>
      <c r="M15" s="9">
        <v>74</v>
      </c>
      <c r="N15" s="15">
        <v>0.89</v>
      </c>
    </row>
    <row r="16" spans="1:14" s="11" customFormat="1" ht="25.5" x14ac:dyDescent="0.2">
      <c r="A16" s="9" t="str">
        <f>'1'!A15</f>
        <v>ANALISIS DE FLUIDOS</v>
      </c>
      <c r="B16" s="9">
        <v>4</v>
      </c>
      <c r="C16" s="9" t="str">
        <f>'1'!C15</f>
        <v>511 B</v>
      </c>
      <c r="D16" s="9" t="str">
        <f>'1'!D15</f>
        <v>IMEC</v>
      </c>
      <c r="E16" s="9">
        <f>'1'!E15</f>
        <v>15</v>
      </c>
      <c r="F16" s="9">
        <v>15</v>
      </c>
      <c r="G16" s="9"/>
      <c r="H16" s="10">
        <f>F16/E16</f>
        <v>1</v>
      </c>
      <c r="I16" s="9">
        <f>(E16-SUM(F16:G16))-K16</f>
        <v>0</v>
      </c>
      <c r="J16" s="10">
        <f>I16/E16</f>
        <v>0</v>
      </c>
      <c r="K16" s="9"/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">
      <c r="A17" s="9" t="s">
        <v>37</v>
      </c>
      <c r="B17" s="9">
        <v>5</v>
      </c>
      <c r="C17" s="9" t="str">
        <f>'1'!C15</f>
        <v>511 B</v>
      </c>
      <c r="D17" s="9" t="s">
        <v>40</v>
      </c>
      <c r="E17" s="9">
        <v>15</v>
      </c>
      <c r="F17" s="9">
        <v>15</v>
      </c>
      <c r="G17" s="9"/>
      <c r="H17" s="10">
        <f>F17/E17</f>
        <v>1</v>
      </c>
      <c r="I17" s="9">
        <f>(E17-SUM(F17:G17))-K17</f>
        <v>0</v>
      </c>
      <c r="J17" s="10">
        <f>I17/E17</f>
        <v>0</v>
      </c>
      <c r="K17" s="9"/>
      <c r="L17" s="10">
        <v>0</v>
      </c>
      <c r="M17" s="9">
        <v>79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1.7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66</v>
      </c>
      <c r="F27" s="17">
        <f>SUM(F14:F26)</f>
        <v>62</v>
      </c>
      <c r="G27" s="17">
        <f>SUM(G14:G26)</f>
        <v>0</v>
      </c>
      <c r="H27" s="18">
        <f>SUM(F27:G27)/E27</f>
        <v>0.93939393939393945</v>
      </c>
      <c r="I27" s="17">
        <f t="shared" si="1"/>
        <v>4</v>
      </c>
      <c r="J27" s="18">
        <f t="shared" si="2"/>
        <v>6.0606060606060608E-2</v>
      </c>
      <c r="K27" s="17">
        <f>SUM(K14:K26)</f>
        <v>0</v>
      </c>
      <c r="L27" s="18">
        <f t="shared" si="3"/>
        <v>0</v>
      </c>
      <c r="M27" s="17">
        <f>AVERAGE(M14:M26)</f>
        <v>78.5</v>
      </c>
      <c r="N27" s="19">
        <f>AVERAGE(N14:N26)</f>
        <v>0.73</v>
      </c>
    </row>
    <row r="29" spans="1:14" ht="120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">
      <c r="A31" s="12"/>
    </row>
    <row r="32" spans="1:14" x14ac:dyDescent="0.2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">
      <c r="B33" s="28"/>
      <c r="C33" s="28"/>
      <c r="D33" s="28"/>
      <c r="G33" s="29"/>
      <c r="H33" s="29"/>
      <c r="I33" s="29"/>
      <c r="J33" s="29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MCIQ. INDRA DE LA O ORTIZ</v>
      </c>
      <c r="C36" s="23"/>
      <c r="D36" s="23"/>
      <c r="E36" s="13"/>
      <c r="F36" s="13"/>
      <c r="G36" s="23"/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AGOSTO2024-ENERO2025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18</v>
      </c>
      <c r="G14" s="9">
        <v>0</v>
      </c>
      <c r="H14" s="10">
        <f t="shared" ref="H14" si="0">F14/E14</f>
        <v>1</v>
      </c>
      <c r="I14" s="9">
        <f t="shared" ref="I14" si="1">(E14-SUM(F14:G14))-K14</f>
        <v>0</v>
      </c>
      <c r="J14" s="10">
        <f t="shared" ref="J14" si="2">I14/E14</f>
        <v>0</v>
      </c>
      <c r="K14" s="9">
        <v>0</v>
      </c>
      <c r="L14" s="10">
        <f t="shared" ref="L14" si="3">K14/E14</f>
        <v>0</v>
      </c>
      <c r="M14" s="9">
        <v>71</v>
      </c>
      <c r="N14" s="15">
        <v>1</v>
      </c>
    </row>
    <row r="15" spans="1:14" s="11" customFormat="1" ht="25.5" x14ac:dyDescent="0.2">
      <c r="A15" s="9" t="str">
        <f>'1'!A15</f>
        <v>ANALISIS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v>17</v>
      </c>
      <c r="F15" s="9">
        <v>9</v>
      </c>
      <c r="G15" s="9">
        <v>6</v>
      </c>
      <c r="H15" s="10">
        <f>F15/E15</f>
        <v>0.52941176470588236</v>
      </c>
      <c r="I15" s="9">
        <f>(E15-SUM(F15:G15))-K15</f>
        <v>2</v>
      </c>
      <c r="J15" s="10">
        <f>I15/E15</f>
        <v>0.11764705882352941</v>
      </c>
      <c r="K15" s="9">
        <v>0</v>
      </c>
      <c r="L15" s="10">
        <f>K15/E15</f>
        <v>0</v>
      </c>
      <c r="M15" s="9">
        <v>85</v>
      </c>
      <c r="N15" s="15">
        <v>0.61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27</v>
      </c>
      <c r="G21" s="17">
        <f>SUM(G14:G20)</f>
        <v>6</v>
      </c>
      <c r="H21" s="18">
        <f>SUM(F21:G21)/E21</f>
        <v>0.94285714285714284</v>
      </c>
      <c r="I21" s="17">
        <f t="shared" ref="I17:I21" si="4">(E21-SUM(F21:G21))-K21</f>
        <v>2</v>
      </c>
      <c r="J21" s="18">
        <f t="shared" ref="J17:J21" si="5">I21/E21</f>
        <v>5.7142857142857141E-2</v>
      </c>
      <c r="K21" s="17">
        <f>SUM(K14:K20)</f>
        <v>0</v>
      </c>
      <c r="L21" s="18">
        <f t="shared" ref="L17:L21" si="6">K21/E21</f>
        <v>0</v>
      </c>
      <c r="M21" s="17">
        <f>AVERAGE(M14:M20)</f>
        <v>78</v>
      </c>
      <c r="N21" s="19">
        <f>AVERAGE(N14:N20)</f>
        <v>0.80499999999999994</v>
      </c>
    </row>
    <row r="23" spans="1:14" ht="120" customHeight="1" x14ac:dyDescent="0.2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">
      <c r="A25" s="12"/>
    </row>
    <row r="26" spans="1:14" x14ac:dyDescent="0.2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">
      <c r="B27" s="28"/>
      <c r="C27" s="28"/>
      <c r="D27" s="28"/>
      <c r="G27" s="29"/>
      <c r="H27" s="29"/>
      <c r="I27" s="29"/>
      <c r="J27" s="29"/>
    </row>
    <row r="28" spans="1:14" hidden="1" x14ac:dyDescent="0.2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"/>
    <row r="30" spans="1:14" ht="45" customHeight="1" x14ac:dyDescent="0.2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2024-12-18T23:03:18Z</dcterms:modified>
  <cp:category/>
  <cp:contentStatus/>
</cp:coreProperties>
</file>