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ER REP\"/>
    </mc:Choice>
  </mc:AlternateContent>
  <xr:revisionPtr revIDLastSave="0" documentId="13_ncr:1_{13D27559-7B02-4429-AA4E-E8FBE40826FD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TDI I 507 B" sheetId="1" r:id="rId1"/>
    <sheet name="MLO 307 A" sheetId="3" r:id="rId2"/>
    <sheet name="EE 307 A" sheetId="4" r:id="rId3"/>
    <sheet name="DCO 907 A" sheetId="5" r:id="rId4"/>
    <sheet name="HD I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O8" i="6" l="1"/>
  <c r="O9" i="5"/>
  <c r="P9" i="4"/>
  <c r="N9" i="3"/>
  <c r="L44" i="4"/>
  <c r="L45" i="4"/>
  <c r="L46" i="4"/>
  <c r="L47" i="4"/>
  <c r="L39" i="3"/>
  <c r="L40" i="3"/>
  <c r="L41" i="3"/>
  <c r="L42" i="3"/>
  <c r="L43" i="3"/>
  <c r="L44" i="3"/>
  <c r="L45" i="3"/>
  <c r="L46" i="3"/>
  <c r="R10" i="5"/>
  <c r="R13" i="4"/>
  <c r="R9" i="6"/>
  <c r="L12" i="5" l="1"/>
  <c r="L13" i="5"/>
  <c r="Q9" i="1"/>
  <c r="P12" i="3"/>
  <c r="L9" i="5" l="1"/>
  <c r="L10" i="5"/>
  <c r="L11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K56" i="6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J54" i="6"/>
  <c r="I54" i="6"/>
  <c r="H54" i="6"/>
  <c r="G54" i="6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B38" i="6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L9" i="6"/>
  <c r="K56" i="5"/>
  <c r="J56" i="5"/>
  <c r="I56" i="5"/>
  <c r="H56" i="5"/>
  <c r="G56" i="5"/>
  <c r="F56" i="5"/>
  <c r="E56" i="5"/>
  <c r="K55" i="5"/>
  <c r="J55" i="5"/>
  <c r="I55" i="5"/>
  <c r="H55" i="5"/>
  <c r="G55" i="5"/>
  <c r="G58" i="5" s="1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B34" i="5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K56" i="4"/>
  <c r="J56" i="4"/>
  <c r="I56" i="4"/>
  <c r="H56" i="4"/>
  <c r="G56" i="4"/>
  <c r="F56" i="4"/>
  <c r="E56" i="4"/>
  <c r="K55" i="4"/>
  <c r="J55" i="4"/>
  <c r="I55" i="4"/>
  <c r="I58" i="4" s="1"/>
  <c r="H55" i="4"/>
  <c r="H58" i="4" s="1"/>
  <c r="G55" i="4"/>
  <c r="F55" i="4"/>
  <c r="E55" i="4"/>
  <c r="K54" i="4"/>
  <c r="J54" i="4"/>
  <c r="I54" i="4"/>
  <c r="I57" i="4" s="1"/>
  <c r="H54" i="4"/>
  <c r="H57" i="4" s="1"/>
  <c r="G54" i="4"/>
  <c r="F54" i="4"/>
  <c r="E54" i="4"/>
  <c r="L53" i="4"/>
  <c r="L52" i="4"/>
  <c r="L51" i="4"/>
  <c r="L50" i="4"/>
  <c r="L49" i="4"/>
  <c r="L48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4" i="4"/>
  <c r="B45" i="4" s="1"/>
  <c r="B46" i="4" s="1"/>
  <c r="B47" i="4" s="1"/>
  <c r="B48" i="4" s="1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B45" i="3"/>
  <c r="B46" i="3" s="1"/>
  <c r="B47" i="3" s="1"/>
  <c r="B48" i="3" s="1"/>
  <c r="B49" i="3" s="1"/>
  <c r="B50" i="3" s="1"/>
  <c r="B51" i="3" s="1"/>
  <c r="B52" i="3" s="1"/>
  <c r="B53" i="3" s="1"/>
  <c r="L9" i="3"/>
  <c r="K57" i="3" l="1"/>
  <c r="K58" i="3"/>
  <c r="F58" i="6"/>
  <c r="F57" i="6"/>
  <c r="E57" i="6"/>
  <c r="H57" i="5"/>
  <c r="H58" i="5"/>
  <c r="I58" i="5"/>
  <c r="I57" i="5"/>
  <c r="E57" i="5"/>
  <c r="F58" i="5"/>
  <c r="K58" i="5"/>
  <c r="E58" i="5"/>
  <c r="F57" i="5"/>
  <c r="L56" i="5"/>
  <c r="K57" i="5"/>
  <c r="J57" i="4"/>
  <c r="J58" i="4"/>
  <c r="H58" i="3"/>
  <c r="E58" i="3"/>
  <c r="G58" i="3"/>
  <c r="E57" i="3"/>
  <c r="G57" i="3"/>
  <c r="I58" i="3"/>
  <c r="I57" i="3"/>
  <c r="H57" i="3"/>
  <c r="K58" i="6"/>
  <c r="K57" i="6"/>
  <c r="H57" i="6"/>
  <c r="I58" i="6"/>
  <c r="I57" i="6"/>
  <c r="J57" i="6"/>
  <c r="G58" i="6"/>
  <c r="G57" i="6"/>
  <c r="E58" i="6"/>
  <c r="J58" i="5"/>
  <c r="J57" i="5"/>
  <c r="G57" i="5"/>
  <c r="G58" i="4"/>
  <c r="K58" i="4"/>
  <c r="K57" i="4"/>
  <c r="F58" i="4"/>
  <c r="F57" i="4"/>
  <c r="G57" i="4"/>
  <c r="L56" i="4"/>
  <c r="E57" i="4"/>
  <c r="J57" i="3"/>
  <c r="J58" i="3"/>
  <c r="F58" i="3"/>
  <c r="F57" i="3"/>
  <c r="L56" i="3"/>
  <c r="L56" i="6"/>
  <c r="H58" i="6"/>
  <c r="J58" i="6"/>
  <c r="L54" i="6"/>
  <c r="L55" i="6"/>
  <c r="L54" i="5"/>
  <c r="L55" i="5"/>
  <c r="E58" i="4"/>
  <c r="L54" i="4"/>
  <c r="L55" i="4"/>
  <c r="L58" i="4" s="1"/>
  <c r="L54" i="3"/>
  <c r="L55" i="3"/>
  <c r="F56" i="1"/>
  <c r="G56" i="1"/>
  <c r="H56" i="1"/>
  <c r="I56" i="1"/>
  <c r="J56" i="1"/>
  <c r="K56" i="1"/>
  <c r="E56" i="1"/>
  <c r="L53" i="1"/>
  <c r="F55" i="1"/>
  <c r="G55" i="1"/>
  <c r="H55" i="1"/>
  <c r="I55" i="1"/>
  <c r="J55" i="1"/>
  <c r="K55" i="1"/>
  <c r="F54" i="1"/>
  <c r="G54" i="1"/>
  <c r="H54" i="1"/>
  <c r="I54" i="1"/>
  <c r="J54" i="1"/>
  <c r="K54" i="1"/>
  <c r="E55" i="1"/>
  <c r="E54" i="1"/>
  <c r="L58" i="5" l="1"/>
  <c r="L57" i="5"/>
  <c r="L57" i="4"/>
  <c r="L58" i="3"/>
  <c r="L57" i="3"/>
  <c r="L57" i="6"/>
  <c r="L58" i="6"/>
  <c r="L49" i="1"/>
  <c r="L50" i="1"/>
  <c r="L51" i="1"/>
  <c r="L52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10" i="1"/>
  <c r="L11" i="1"/>
  <c r="L12" i="1"/>
  <c r="L13" i="1"/>
  <c r="L14" i="1"/>
  <c r="L15" i="1"/>
  <c r="L16" i="1"/>
  <c r="L17" i="1"/>
  <c r="L18" i="1"/>
  <c r="L19" i="1"/>
  <c r="L20" i="1"/>
  <c r="L9" i="1"/>
  <c r="F58" i="1"/>
  <c r="G58" i="1"/>
  <c r="H58" i="1"/>
  <c r="I58" i="1"/>
  <c r="J58" i="1"/>
  <c r="K58" i="1"/>
  <c r="F57" i="1"/>
  <c r="G57" i="1"/>
  <c r="H57" i="1"/>
  <c r="I57" i="1"/>
  <c r="J57" i="1"/>
  <c r="K57" i="1"/>
  <c r="E58" i="1"/>
  <c r="E57" i="1"/>
  <c r="L56" i="1" l="1"/>
  <c r="L55" i="1"/>
  <c r="L54" i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8" i="1" l="1"/>
  <c r="L57" i="1"/>
</calcChain>
</file>

<file path=xl/sharedStrings.xml><?xml version="1.0" encoding="utf-8"?>
<sst xmlns="http://schemas.openxmlformats.org/spreadsheetml/2006/main" count="377" uniqueCount="232">
  <si>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</si>
  <si>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</si>
  <si>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</si>
  <si>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</si>
  <si>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</si>
  <si>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</si>
  <si>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</si>
  <si>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</si>
  <si>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</si>
  <si>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</si>
  <si>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</si>
  <si>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</si>
  <si>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</si>
  <si>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</si>
  <si>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</si>
  <si>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</si>
  <si>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</si>
  <si>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221U0458</t>
  </si>
  <si>
    <t>221U0463</t>
  </si>
  <si>
    <t>MARTINEZ ASCAÑO KENIA MARIA</t>
  </si>
  <si>
    <t>ORTIZ GOREL YAMILA</t>
  </si>
  <si>
    <t>DADE. ASAHI NEGRETE ANOTA</t>
  </si>
  <si>
    <t>CAMPOS ALVAREZ ESTEFANIA</t>
  </si>
  <si>
    <t>CHIPOL PUCHETA KENIA LISBETH</t>
  </si>
  <si>
    <t>IXTEPAN CHIPOL CESAR SAUL</t>
  </si>
  <si>
    <t>VERGARA POLITO ROBERTO</t>
  </si>
  <si>
    <t>201U0184</t>
  </si>
  <si>
    <t>ANTELE FONSECA YEIMI LISSETTE</t>
  </si>
  <si>
    <t>201U0186</t>
  </si>
  <si>
    <t>BELLI BAXIN MARIA ISABEL</t>
  </si>
  <si>
    <t>201U0188</t>
  </si>
  <si>
    <t>CAGAL PUCHETA EYRA DEL CARMEN</t>
  </si>
  <si>
    <t>201U0189</t>
  </si>
  <si>
    <t>CAZARES ALARCON HEINI DROSCHER</t>
  </si>
  <si>
    <t>201U0196</t>
  </si>
  <si>
    <t>FRAGOSO COBAXIN JOKEBED</t>
  </si>
  <si>
    <t>201U0483</t>
  </si>
  <si>
    <t>HERNANDEZ TENORIO BRYAN RAMSES</t>
  </si>
  <si>
    <t>201U0200</t>
  </si>
  <si>
    <t>LOPEZ ESCRIBANO IVETT OBDULIA</t>
  </si>
  <si>
    <t>201U0205</t>
  </si>
  <si>
    <t>MARTINEZ CHAGALA FLOR DEL CARMEN</t>
  </si>
  <si>
    <t>201U0210</t>
  </si>
  <si>
    <t>OROPEZA MIGUEL PAMELA</t>
  </si>
  <si>
    <t>201U0211</t>
  </si>
  <si>
    <t>OSORIO CARBAJAL AMELIA LUCELY</t>
  </si>
  <si>
    <t>CHIGO REYES DAVID</t>
  </si>
  <si>
    <t>IXTEPAN BUSTAMANTE JORGE LUIS</t>
  </si>
  <si>
    <t>PASCUAL MIXTEGA IRAIS YAMILET</t>
  </si>
  <si>
    <t>PRETELIN FONSECA JOSE GUILLERMO</t>
  </si>
  <si>
    <t>207 A</t>
  </si>
  <si>
    <t>DADE ASAHI NEGRETE ANOTA</t>
  </si>
  <si>
    <t>ALEMAN PRIETO GENESIS MILAGROS</t>
  </si>
  <si>
    <t>AZAMAR AZAMAR ANA LIZZET</t>
  </si>
  <si>
    <t>BARRIENTOS COTA JESSICA SARAHI</t>
  </si>
  <si>
    <t>BUENO VILLEGAS RAFAEL</t>
  </si>
  <si>
    <t>BUSTAMANTE MEZO ALEXIS NOE</t>
  </si>
  <si>
    <t>CORTES TAXILAGA MARITZA</t>
  </si>
  <si>
    <t>CORTES VILLEGAS VICTOR MANUEL</t>
  </si>
  <si>
    <t>CRUZ COTO KEVIN IMANOL</t>
  </si>
  <si>
    <t>HERNÁNDEZ ARRES MARY JOSE</t>
  </si>
  <si>
    <t>LOPEZ BENITES DAMARIS</t>
  </si>
  <si>
    <t>MONTALVO GRACIA MIRANDA</t>
  </si>
  <si>
    <t>OLIN PEREZ JANITZZI JANNET</t>
  </si>
  <si>
    <t>PIXTA IXBA AMAYRANI</t>
  </si>
  <si>
    <t>ROMERO GUTIÉRREZ NAOMI ALEXANDRA</t>
  </si>
  <si>
    <t>SAN GABRIEL ANTELE KENIA ALEJANDRA</t>
  </si>
  <si>
    <t>SANTOS TEMICH VICTORIANO</t>
  </si>
  <si>
    <t>SEBA IXTEPAN ELIZABETH</t>
  </si>
  <si>
    <t>SUAREZ LINARES LINDA GUADALUPE</t>
  </si>
  <si>
    <t>TAXILAGA ARENAL DIANA MARÍA</t>
  </si>
  <si>
    <t>VELASCO TEOBA JAZMIN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</si>
  <si>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</si>
  <si>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</si>
  <si>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</si>
  <si>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</si>
  <si>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</si>
  <si>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</si>
  <si>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</si>
  <si>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</si>
  <si>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</si>
  <si>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</si>
  <si>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</si>
  <si>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</si>
  <si>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</si>
  <si>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</si>
  <si>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211U0405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</si>
  <si>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</si>
  <si>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</si>
  <si>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</si>
  <si>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</si>
  <si>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</si>
  <si>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</si>
  <si>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</si>
  <si>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</si>
  <si>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</si>
  <si>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221U0472</t>
  </si>
  <si>
    <t>221U0473</t>
  </si>
  <si>
    <t>221U0482</t>
  </si>
  <si>
    <t>221U0483</t>
  </si>
  <si>
    <t>231U0262</t>
  </si>
  <si>
    <t>AGUILERA XALA STUARDO</t>
  </si>
  <si>
    <t>231U0263</t>
  </si>
  <si>
    <t>AGUIRRE ALDANA ALONDRA IVETH</t>
  </si>
  <si>
    <t>231U0264</t>
  </si>
  <si>
    <t>ALANIZ RODRIGUEZ MILAGROS MONTSERRAT</t>
  </si>
  <si>
    <t>231U0011</t>
  </si>
  <si>
    <t>ANTEMATE CHAGALA UZIEL</t>
  </si>
  <si>
    <t>231U0270</t>
  </si>
  <si>
    <t>BALDERAS LÓPEZ SANTIAGO</t>
  </si>
  <si>
    <t>231U0272</t>
  </si>
  <si>
    <t>BRAVO LOPEZ DIBANHI ALEJANDRA</t>
  </si>
  <si>
    <t>231U0275</t>
  </si>
  <si>
    <t>CASTILLO MARTINEZ CHRISTIAN ALEJANDRO</t>
  </si>
  <si>
    <t>231U0276</t>
  </si>
  <si>
    <t>CATEMAXCA APARICIO LESLY</t>
  </si>
  <si>
    <t>231U0279</t>
  </si>
  <si>
    <t>CHONTAL TEPACH YAHIR ENRIQUE</t>
  </si>
  <si>
    <t>231U0629</t>
  </si>
  <si>
    <t>COBAXIN QUINO JENNIFER GUADALUPE</t>
  </si>
  <si>
    <t>231U0281</t>
  </si>
  <si>
    <t>COYOLT ZACARIAS DANA MICHELLE</t>
  </si>
  <si>
    <t>231U0283</t>
  </si>
  <si>
    <t>DIAZ DEL CASTILLO PANAMA VILMA</t>
  </si>
  <si>
    <t>231U0284</t>
  </si>
  <si>
    <t>DOMÍNGUEZ ACOSTA GABINO</t>
  </si>
  <si>
    <t>231U0285</t>
  </si>
  <si>
    <t>FARARONI FLORES FATIMA ESMERALDA</t>
  </si>
  <si>
    <t>231U0286</t>
  </si>
  <si>
    <t>FERMAN MUÑOZ JORGE ENRIQUE</t>
  </si>
  <si>
    <t>231U0287</t>
  </si>
  <si>
    <t>FIGUEROA REYES REYLI MOISES</t>
  </si>
  <si>
    <t>231U0289</t>
  </si>
  <si>
    <t>FONSECA BUSTAMANTE JOSEPH KARIM</t>
  </si>
  <si>
    <t>231U0293</t>
  </si>
  <si>
    <t>HERNANDEZ ANOTA SELENE YAMILETH</t>
  </si>
  <si>
    <t>231U0297</t>
  </si>
  <si>
    <t>LARA ARBEA MARY JOSE</t>
  </si>
  <si>
    <t>231U0637</t>
  </si>
  <si>
    <t>LIMON MARTINEZ LUIS ALEJANDRO</t>
  </si>
  <si>
    <t>231U0298</t>
  </si>
  <si>
    <t>LINARES BELTRAN BELINDA</t>
  </si>
  <si>
    <t>231U0306</t>
  </si>
  <si>
    <t>MATABUENA CHAGALA KARELY</t>
  </si>
  <si>
    <t>231U0387</t>
  </si>
  <si>
    <t>MOLINA MENDOZA ANDRES GAMALIEL</t>
  </si>
  <si>
    <t>221U0861</t>
  </si>
  <si>
    <t>ORTIZ CRUZ FRIDA MONSERRAT</t>
  </si>
  <si>
    <t>231U0313</t>
  </si>
  <si>
    <t>POLITO OLIN DARIAN DE JESÚS</t>
  </si>
  <si>
    <t>231U0315</t>
  </si>
  <si>
    <t>RAMIREZ QUIRINO ALEJANDRO DE JESUS</t>
  </si>
  <si>
    <t>231U0317</t>
  </si>
  <si>
    <t>REYES DIAZ MARYURI ITZEL</t>
  </si>
  <si>
    <t>231U0318</t>
  </si>
  <si>
    <t>RODRIGUEZ REYES VALERIA</t>
  </si>
  <si>
    <t>231U0322</t>
  </si>
  <si>
    <t>TOTO BAUTISTA YESENIA</t>
  </si>
  <si>
    <t>231U0324</t>
  </si>
  <si>
    <t>TRICHE HIPOLITO JOSELIN DEL CARMEN</t>
  </si>
  <si>
    <t>231U0327</t>
  </si>
  <si>
    <t>VELAZCO PUCHETA OSMAR DE JESUS</t>
  </si>
  <si>
    <t>231U0666</t>
  </si>
  <si>
    <t>ZARCO TENORIO WILLIAMS</t>
  </si>
  <si>
    <t>221U0415</t>
  </si>
  <si>
    <t>ARRES XOLO ARLETTE DEL CARMEN</t>
  </si>
  <si>
    <t>221U0420</t>
  </si>
  <si>
    <t>BAXIN SANCHEZ RAMSES DE JESUS</t>
  </si>
  <si>
    <t>221U0489</t>
  </si>
  <si>
    <t>CATEMAXCA SIXTEGA FERNANDA GUADALUPE</t>
  </si>
  <si>
    <t>211U0295</t>
  </si>
  <si>
    <t>CHONTAL MUÑOZ CARLOS MANUEL</t>
  </si>
  <si>
    <t>221U0460</t>
  </si>
  <si>
    <t>MENDOZA IGNOT HANNIA ITZEL</t>
  </si>
  <si>
    <t>TALLER DE INVESTIGACION I</t>
  </si>
  <si>
    <t>507 B</t>
  </si>
  <si>
    <t>AGOSTO DICIEMBRE  2024</t>
  </si>
  <si>
    <t>MARCO LEGAL DE LAS ORGANIZACIONES</t>
  </si>
  <si>
    <t>307 A</t>
  </si>
  <si>
    <t>AGOSTO-DICIEMBRE 2024</t>
  </si>
  <si>
    <t>231U0280</t>
  </si>
  <si>
    <t>COBAXIN GONZALEZ ABRIL</t>
  </si>
  <si>
    <t>231U0295</t>
  </si>
  <si>
    <t>HERRERA ATAXCA CAMILA</t>
  </si>
  <si>
    <t>231U0300</t>
  </si>
  <si>
    <t>LUCHO XOLO ERIK JHOVANI</t>
  </si>
  <si>
    <t>231U0310</t>
  </si>
  <si>
    <t>MOTO COBAXIN JORGE FRANCISCO</t>
  </si>
  <si>
    <t>221U0229</t>
  </si>
  <si>
    <t>MUÑOZ DELGADO DANNA ELIDETH</t>
  </si>
  <si>
    <t>ECONOMIA EMPRESARIAL</t>
  </si>
  <si>
    <t>201U0182</t>
  </si>
  <si>
    <t>AGUILAR GOMEZ MARIA DEL CARMEN</t>
  </si>
  <si>
    <t>DESARROLLO DE LA COMPETITIVIDAD ORGANIZACIONAL</t>
  </si>
  <si>
    <t>907-A</t>
  </si>
  <si>
    <t>AGOSTO- DICIEMBRE 2024</t>
  </si>
  <si>
    <t>231U0266</t>
  </si>
  <si>
    <t>AMBROS ABRAJAN GEMA VANESSA</t>
  </si>
  <si>
    <t>231U0268</t>
  </si>
  <si>
    <t>ARRES DOMÍNGUEZ MARIA FERNANDA</t>
  </si>
  <si>
    <t>231U0271</t>
  </si>
  <si>
    <t>BAXIN VICTORIO IRIS DENNIS</t>
  </si>
  <si>
    <t>231U0548</t>
  </si>
  <si>
    <t>DELGADO SEBA BELEM PATRICIA</t>
  </si>
  <si>
    <t>231U0288</t>
  </si>
  <si>
    <t>FISCAL MARCIAL AMAYRANI POLETTE</t>
  </si>
  <si>
    <t>231U0290</t>
  </si>
  <si>
    <t>GARCIA CANDELARIO DULCE MARIANT</t>
  </si>
  <si>
    <t>231U0294</t>
  </si>
  <si>
    <t>HERNANDEZ FLORES XIMENA NAOMI</t>
  </si>
  <si>
    <t>231U0296</t>
  </si>
  <si>
    <t>JAUREGUI CHONTAL AMERICA YESENIA</t>
  </si>
  <si>
    <t>231U0303</t>
  </si>
  <si>
    <t>MANTILLA MINQUIS RADAMEX</t>
  </si>
  <si>
    <t>231U0304</t>
  </si>
  <si>
    <t>MARTINEZ DOMINGUEZ INGRID MONSERRAT</t>
  </si>
  <si>
    <t>231U0305</t>
  </si>
  <si>
    <t>MARTINEZ PASCUAL KRISTEN RUBI</t>
  </si>
  <si>
    <t>231U0309</t>
  </si>
  <si>
    <t>MIJANGOS VAZQUEZ LEONARDO</t>
  </si>
  <si>
    <t>231U0312</t>
  </si>
  <si>
    <t>PAXTIAN ARTIGAS AMARIEL</t>
  </si>
  <si>
    <t>231U0314</t>
  </si>
  <si>
    <t>QUINO PAXTIAN ANDRES MANUEL</t>
  </si>
  <si>
    <t>231U0319</t>
  </si>
  <si>
    <t>SALINAS CARRERA ISMAEL ARNULFO</t>
  </si>
  <si>
    <t>231U0620</t>
  </si>
  <si>
    <t>TOTO CHAPOL CARMEN SARAI</t>
  </si>
  <si>
    <t>231U0402</t>
  </si>
  <si>
    <t>VELASCO ANTELE EDGAR EMANUEL</t>
  </si>
  <si>
    <t>HABILIDADES DIRECTIVAS I</t>
  </si>
  <si>
    <t xml:space="preserve">307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</si>
</sst>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MT"/>
    </font>
    <font>
      <sz val="11"/>
      <name val="Arial MT"/>
    </font>
    <font>
      <sz val="11"/>
      <color rgb="FF000000"/>
      <name val="Arial MT"/>
      <family val="2"/>
    </font>
    <font>
      <sz val="10"/>
      <name val="Arial MT"/>
    </font>
    <font>
      <sz val="10"/>
      <color rgb="FF000000"/>
      <name val="Arial MT"/>
    </font>
    <font>
      <sz val="9"/>
      <color rgb="FF000000"/>
      <name val="Arial MT"/>
    </font>
    <font>
      <sz val="9"/>
      <name val="Arial MT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left" vertical="top" indent="1" shrinkToFit="1"/>
    </xf>
    <xf numFmtId="1" fontId="9" fillId="0" borderId="6" xfId="0" applyNumberFormat="1" applyFont="1" applyBorder="1" applyAlignment="1">
      <alignment horizontal="left" vertical="top" shrinkToFi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indent="1" shrinkToFit="1"/>
    </xf>
    <xf numFmtId="0" fontId="10" fillId="0" borderId="6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shrinkToFit="1"/>
    </xf>
    <xf numFmtId="3" fontId="0" fillId="0" borderId="0" xfId="0" applyNumberFormat="1"/>
    <xf numFmtId="9" fontId="0" fillId="0" borderId="0" xfId="0" applyNumberFormat="1"/>
    <xf numFmtId="0" fontId="4" fillId="0" borderId="2" xfId="0" applyFont="1" applyBorder="1" applyAlignment="1">
      <alignment horizontal="left"/>
    </xf>
    <xf numFmtId="1" fontId="7" fillId="0" borderId="6" xfId="0" applyNumberFormat="1" applyFont="1" applyBorder="1" applyAlignment="1">
      <alignment horizontal="center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13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0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2"/>
  <sheetViews>
    <sheetView tabSelected="1" zoomScale="50" zoomScaleNormal="60" workbookViewId="0">
      <selection activeCell="R23" sqref="R23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46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7" ht="15.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2"/>
    </row>
    <row r="3" spans="2:17">
      <c r="C3" s="56" t="s">
        <v>7</v>
      </c>
      <c r="D3" s="56"/>
      <c r="E3" s="56"/>
      <c r="F3" s="56"/>
      <c r="G3" s="56"/>
      <c r="H3" s="56"/>
      <c r="I3" s="56"/>
      <c r="J3" s="56"/>
      <c r="K3" s="56"/>
      <c r="L3" s="1"/>
    </row>
    <row r="4" spans="2:17">
      <c r="C4" t="s">
        <v>0</v>
      </c>
      <c r="D4" s="17" t="s">
        <v>174</v>
      </c>
      <c r="E4" s="51" t="s">
        <v>175</v>
      </c>
      <c r="F4" s="51"/>
      <c r="H4" t="s">
        <v>1</v>
      </c>
      <c r="I4" s="52">
        <v>45560</v>
      </c>
      <c r="J4" s="52"/>
    </row>
    <row r="5" spans="2:17" ht="6.75" customHeight="1">
      <c r="D5" s="5"/>
    </row>
    <row r="6" spans="2:17">
      <c r="C6" t="s">
        <v>2</v>
      </c>
      <c r="D6" s="18" t="s">
        <v>176</v>
      </c>
      <c r="E6" s="1"/>
      <c r="F6" s="55" t="s">
        <v>21</v>
      </c>
      <c r="G6" s="55"/>
      <c r="H6" s="55"/>
      <c r="I6" s="55"/>
      <c r="J6" s="55"/>
      <c r="K6" s="55"/>
    </row>
    <row r="7" spans="2:17" ht="11.25" customHeight="1"/>
    <row r="8" spans="2:17">
      <c r="B8" s="4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N8">
        <f>AVERAGE(E9:E42)</f>
        <v>0</v>
      </c>
      <c r="P8">
        <v>33</v>
      </c>
      <c r="Q8">
        <v>100</v>
      </c>
    </row>
    <row r="9" spans="2:17" ht="14.5" customHeight="1">
      <c r="B9" s="45">
        <v>1</v>
      </c>
      <c r="C9" s="46" t="s">
        <v>72</v>
      </c>
      <c r="D9" s="46" t="s">
        <v>52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0</v>
      </c>
      <c r="P9">
        <v>0</v>
      </c>
      <c r="Q9">
        <f>Q8*P9/P8</f>
        <v>0</v>
      </c>
    </row>
    <row r="10" spans="2:17">
      <c r="B10" s="45">
        <v>2</v>
      </c>
      <c r="C10" s="46" t="s">
        <v>164</v>
      </c>
      <c r="D10" s="46" t="s">
        <v>165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0</v>
      </c>
    </row>
    <row r="11" spans="2:17">
      <c r="B11" s="45">
        <v>3</v>
      </c>
      <c r="C11" s="46" t="s">
        <v>73</v>
      </c>
      <c r="D11" s="46" t="s">
        <v>53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0</v>
      </c>
    </row>
    <row r="12" spans="2:17">
      <c r="B12" s="45">
        <v>4</v>
      </c>
      <c r="C12" s="46" t="s">
        <v>74</v>
      </c>
      <c r="D12" s="46" t="s">
        <v>54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0</v>
      </c>
    </row>
    <row r="13" spans="2:17">
      <c r="B13" s="45">
        <v>5</v>
      </c>
      <c r="C13" s="46" t="s">
        <v>166</v>
      </c>
      <c r="D13" s="46" t="s">
        <v>167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0</v>
      </c>
    </row>
    <row r="14" spans="2:17">
      <c r="B14" s="45">
        <v>6</v>
      </c>
      <c r="C14" s="46" t="s">
        <v>110</v>
      </c>
      <c r="D14" s="46" t="s">
        <v>111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0</v>
      </c>
    </row>
    <row r="15" spans="2:17">
      <c r="B15" s="45">
        <v>7</v>
      </c>
      <c r="C15" s="46" t="s">
        <v>75</v>
      </c>
      <c r="D15" s="46" t="s">
        <v>55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0</v>
      </c>
    </row>
    <row r="16" spans="2:17">
      <c r="B16" s="45">
        <v>8</v>
      </c>
      <c r="C16" s="46" t="s">
        <v>76</v>
      </c>
      <c r="D16" s="46" t="s">
        <v>56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0</v>
      </c>
    </row>
    <row r="17" spans="2:17">
      <c r="B17" s="45">
        <v>9</v>
      </c>
      <c r="C17" s="46" t="s">
        <v>77</v>
      </c>
      <c r="D17" s="46" t="s">
        <v>22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0</v>
      </c>
    </row>
    <row r="18" spans="2:17" ht="15.5" customHeight="1">
      <c r="B18" s="45">
        <v>10</v>
      </c>
      <c r="C18" s="46" t="s">
        <v>168</v>
      </c>
      <c r="D18" s="46" t="s">
        <v>169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0</v>
      </c>
    </row>
    <row r="19" spans="2:17">
      <c r="B19" s="45">
        <v>11</v>
      </c>
      <c r="C19" s="46" t="s">
        <v>78</v>
      </c>
      <c r="D19" s="46" t="s">
        <v>46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0</v>
      </c>
    </row>
    <row r="20" spans="2:17">
      <c r="B20" s="45">
        <v>12</v>
      </c>
      <c r="C20" s="46" t="s">
        <v>79</v>
      </c>
      <c r="D20" s="46" t="s">
        <v>23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0</v>
      </c>
    </row>
    <row r="21" spans="2:17">
      <c r="B21" s="45">
        <v>13</v>
      </c>
      <c r="C21" s="46" t="s">
        <v>170</v>
      </c>
      <c r="D21" s="46" t="s">
        <v>171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0</v>
      </c>
    </row>
    <row r="22" spans="2:17">
      <c r="B22" s="45">
        <v>14</v>
      </c>
      <c r="C22" s="46" t="s">
        <v>80</v>
      </c>
      <c r="D22" s="46" t="s">
        <v>57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0</v>
      </c>
    </row>
    <row r="23" spans="2:17">
      <c r="B23" s="45">
        <v>15</v>
      </c>
      <c r="C23" s="46" t="s">
        <v>81</v>
      </c>
      <c r="D23" s="46" t="s">
        <v>58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0</v>
      </c>
    </row>
    <row r="24" spans="2:17">
      <c r="B24" s="45">
        <v>16</v>
      </c>
      <c r="C24" s="46" t="s">
        <v>82</v>
      </c>
      <c r="D24" s="46" t="s">
        <v>59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0</v>
      </c>
    </row>
    <row r="25" spans="2:17">
      <c r="B25" s="45">
        <v>17</v>
      </c>
      <c r="C25" s="46" t="s">
        <v>83</v>
      </c>
      <c r="D25" s="46" t="s">
        <v>60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0</v>
      </c>
    </row>
    <row r="26" spans="2:17">
      <c r="B26" s="45">
        <v>18</v>
      </c>
      <c r="C26" s="46" t="s">
        <v>84</v>
      </c>
      <c r="D26" s="46" t="s">
        <v>47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0</v>
      </c>
    </row>
    <row r="27" spans="2:17">
      <c r="B27" s="45">
        <v>19</v>
      </c>
      <c r="C27" s="46" t="s">
        <v>85</v>
      </c>
      <c r="D27" s="46" t="s">
        <v>24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0</v>
      </c>
    </row>
    <row r="28" spans="2:17">
      <c r="B28" s="45">
        <v>20</v>
      </c>
      <c r="C28" s="46" t="s">
        <v>17</v>
      </c>
      <c r="D28" s="46" t="s">
        <v>19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0</v>
      </c>
    </row>
    <row r="29" spans="2:17">
      <c r="B29" s="45">
        <v>21</v>
      </c>
      <c r="C29" s="46" t="s">
        <v>172</v>
      </c>
      <c r="D29" s="46" t="s">
        <v>173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0</v>
      </c>
    </row>
    <row r="30" spans="2:17">
      <c r="B30" s="45">
        <v>22</v>
      </c>
      <c r="C30" s="46" t="s">
        <v>87</v>
      </c>
      <c r="D30" s="46" t="s">
        <v>62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0</v>
      </c>
    </row>
    <row r="31" spans="2:17">
      <c r="B31" s="45">
        <v>23</v>
      </c>
      <c r="C31" s="46" t="s">
        <v>88</v>
      </c>
      <c r="D31" s="46" t="s">
        <v>63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0</v>
      </c>
    </row>
    <row r="32" spans="2:17">
      <c r="B32" s="45">
        <v>24</v>
      </c>
      <c r="C32" s="46" t="s">
        <v>89</v>
      </c>
      <c r="D32" s="46" t="s">
        <v>48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0</v>
      </c>
      <c r="Q32" s="41"/>
    </row>
    <row r="33" spans="2:17">
      <c r="B33" s="45">
        <v>25</v>
      </c>
      <c r="C33" s="46" t="s">
        <v>90</v>
      </c>
      <c r="D33" s="46" t="s">
        <v>64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0</v>
      </c>
    </row>
    <row r="34" spans="2:17">
      <c r="B34" s="45">
        <v>26</v>
      </c>
      <c r="C34" s="46" t="s">
        <v>91</v>
      </c>
      <c r="D34" s="46" t="s">
        <v>49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0</v>
      </c>
    </row>
    <row r="35" spans="2:17">
      <c r="B35" s="45">
        <v>27</v>
      </c>
      <c r="C35" s="46" t="s">
        <v>92</v>
      </c>
      <c r="D35" s="46" t="s">
        <v>65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0</v>
      </c>
    </row>
    <row r="36" spans="2:17">
      <c r="B36" s="45">
        <v>28</v>
      </c>
      <c r="C36" s="46" t="s">
        <v>93</v>
      </c>
      <c r="D36" s="46" t="s">
        <v>66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0</v>
      </c>
      <c r="Q36" s="42"/>
    </row>
    <row r="37" spans="2:17">
      <c r="B37" s="45">
        <v>29</v>
      </c>
      <c r="C37" s="46" t="s">
        <v>94</v>
      </c>
      <c r="D37" s="46" t="s">
        <v>67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0</v>
      </c>
    </row>
    <row r="38" spans="2:17">
      <c r="B38" s="45">
        <v>30</v>
      </c>
      <c r="C38" s="46" t="s">
        <v>95</v>
      </c>
      <c r="D38" s="46" t="s">
        <v>68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0</v>
      </c>
    </row>
    <row r="39" spans="2:17">
      <c r="B39" s="45">
        <v>31</v>
      </c>
      <c r="C39" s="46" t="s">
        <v>96</v>
      </c>
      <c r="D39" s="46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0</v>
      </c>
    </row>
    <row r="40" spans="2:17">
      <c r="B40" s="45">
        <v>32</v>
      </c>
      <c r="C40" s="46" t="s">
        <v>97</v>
      </c>
      <c r="D40" s="46" t="s">
        <v>70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9">
        <f t="shared" si="0"/>
        <v>0</v>
      </c>
    </row>
    <row r="41" spans="2:17">
      <c r="B41" s="45">
        <v>33</v>
      </c>
      <c r="C41" s="46" t="s">
        <v>98</v>
      </c>
      <c r="D41" s="46" t="s">
        <v>71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">
        <f t="shared" si="0"/>
        <v>0</v>
      </c>
    </row>
    <row r="42" spans="2:17">
      <c r="B42" s="47">
        <f t="shared" ref="B42:B53" si="1">B41+1</f>
        <v>34</v>
      </c>
      <c r="C42" s="47" t="s">
        <v>99</v>
      </c>
      <c r="D42" s="48" t="s">
        <v>25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9">
        <f t="shared" si="0"/>
        <v>0</v>
      </c>
    </row>
    <row r="43" spans="2:17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7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7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7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7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7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3"/>
      <c r="D54" s="53"/>
      <c r="E54" s="10">
        <f>COUNTIF(E9:E53,"&gt;=70")</f>
        <v>0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53"/>
      <c r="D55" s="53"/>
      <c r="E55" s="11">
        <f>COUNTIF(E9:E53,"&lt;70")</f>
        <v>34</v>
      </c>
      <c r="F55" s="11">
        <f t="shared" ref="F55:L55" si="5">COUNTIF(F9:F53,"&lt;70")</f>
        <v>34</v>
      </c>
      <c r="G55" s="11">
        <f t="shared" si="5"/>
        <v>34</v>
      </c>
      <c r="H55" s="11">
        <f t="shared" si="5"/>
        <v>34</v>
      </c>
      <c r="I55" s="11">
        <f t="shared" si="5"/>
        <v>34</v>
      </c>
      <c r="J55" s="11">
        <f t="shared" si="5"/>
        <v>34</v>
      </c>
      <c r="K55" s="11">
        <f t="shared" si="5"/>
        <v>34</v>
      </c>
      <c r="L55" s="11">
        <f t="shared" si="5"/>
        <v>45</v>
      </c>
    </row>
    <row r="56" spans="2:12">
      <c r="C56" s="53"/>
      <c r="D56" s="53"/>
      <c r="E56" s="11">
        <f>COUNT(E9:E53)</f>
        <v>34</v>
      </c>
      <c r="F56" s="11">
        <f t="shared" ref="F56:L56" si="6">COUNT(F9:F53)</f>
        <v>34</v>
      </c>
      <c r="G56" s="11">
        <f t="shared" si="6"/>
        <v>34</v>
      </c>
      <c r="H56" s="11">
        <f t="shared" si="6"/>
        <v>34</v>
      </c>
      <c r="I56" s="11">
        <f t="shared" si="6"/>
        <v>34</v>
      </c>
      <c r="J56" s="11">
        <f t="shared" si="6"/>
        <v>34</v>
      </c>
      <c r="K56" s="11">
        <f t="shared" si="6"/>
        <v>34</v>
      </c>
      <c r="L56" s="11">
        <f t="shared" si="6"/>
        <v>45</v>
      </c>
    </row>
    <row r="57" spans="2:12">
      <c r="C57" s="53"/>
      <c r="D57" s="53"/>
      <c r="E57" s="12">
        <f>E54/E56</f>
        <v>0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53"/>
      <c r="D58" s="53"/>
      <c r="E58" s="12">
        <f>E55/E56</f>
        <v>1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53"/>
      <c r="D59" s="53"/>
    </row>
    <row r="60" spans="2:12">
      <c r="C60" s="1"/>
      <c r="D60" s="1"/>
    </row>
    <row r="61" spans="2:12">
      <c r="E61" s="57"/>
      <c r="F61" s="57"/>
      <c r="G61" s="57"/>
      <c r="H61" s="57"/>
      <c r="I61" s="57"/>
      <c r="J61" s="57"/>
      <c r="K61" s="57"/>
    </row>
    <row r="62" spans="2:12">
      <c r="E62" s="54" t="s">
        <v>15</v>
      </c>
      <c r="F62" s="54"/>
      <c r="G62" s="54"/>
      <c r="H62" s="54"/>
      <c r="I62" s="54"/>
      <c r="J62" s="54"/>
      <c r="K62" s="54"/>
    </row>
  </sheetData>
  <mergeCells count="13">
    <mergeCell ref="B2:K2"/>
    <mergeCell ref="E4:F4"/>
    <mergeCell ref="I4:J4"/>
    <mergeCell ref="C54:D54"/>
    <mergeCell ref="E62:K62"/>
    <mergeCell ref="C55:D55"/>
    <mergeCell ref="F6:K6"/>
    <mergeCell ref="C3:K3"/>
    <mergeCell ref="C58:D58"/>
    <mergeCell ref="C59:D59"/>
    <mergeCell ref="C57:D57"/>
    <mergeCell ref="C56:D5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opLeftCell="A3" zoomScale="52" zoomScaleNormal="70" workbookViewId="0">
      <selection activeCell="Q27" sqref="Q27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52.816406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6" ht="15.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2"/>
    </row>
    <row r="3" spans="2:16">
      <c r="C3" s="56" t="s">
        <v>7</v>
      </c>
      <c r="D3" s="56"/>
      <c r="E3" s="56"/>
      <c r="F3" s="56"/>
      <c r="G3" s="56"/>
      <c r="H3" s="56"/>
      <c r="I3" s="56"/>
      <c r="J3" s="56"/>
      <c r="K3" s="56"/>
      <c r="L3" s="1"/>
    </row>
    <row r="4" spans="2:16">
      <c r="C4" t="s">
        <v>0</v>
      </c>
      <c r="D4" s="17" t="s">
        <v>177</v>
      </c>
      <c r="E4" s="51" t="s">
        <v>178</v>
      </c>
      <c r="F4" s="51"/>
      <c r="H4" t="s">
        <v>1</v>
      </c>
      <c r="I4" s="52">
        <v>45560</v>
      </c>
      <c r="J4" s="52"/>
    </row>
    <row r="5" spans="2:16" ht="6.75" customHeight="1">
      <c r="D5" s="5"/>
    </row>
    <row r="6" spans="2:16">
      <c r="C6" t="s">
        <v>2</v>
      </c>
      <c r="D6" s="18" t="s">
        <v>179</v>
      </c>
      <c r="E6" s="1"/>
      <c r="F6" s="55" t="s">
        <v>21</v>
      </c>
      <c r="G6" s="55"/>
      <c r="H6" s="55"/>
      <c r="I6" s="55"/>
      <c r="J6" s="55"/>
      <c r="K6" s="55"/>
    </row>
    <row r="7" spans="2:16" ht="11.25" customHeight="1"/>
    <row r="8" spans="2:16">
      <c r="B8" s="4" t="s">
        <v>3</v>
      </c>
      <c r="C8" s="3" t="s">
        <v>5</v>
      </c>
      <c r="D8" s="21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2:16">
      <c r="B9" s="44">
        <v>1</v>
      </c>
      <c r="C9" s="20" t="s">
        <v>100</v>
      </c>
      <c r="D9" s="20" t="s">
        <v>101</v>
      </c>
      <c r="E9" s="4">
        <v>100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14.285714285714286</v>
      </c>
      <c r="N9">
        <f>AVERAGE(E9:E44)</f>
        <v>91.111111111111114</v>
      </c>
    </row>
    <row r="10" spans="2:16">
      <c r="B10" s="44">
        <v>2</v>
      </c>
      <c r="C10" s="20" t="s">
        <v>102</v>
      </c>
      <c r="D10" s="20" t="s">
        <v>103</v>
      </c>
      <c r="E10" s="4">
        <v>100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14.285714285714286</v>
      </c>
    </row>
    <row r="11" spans="2:16">
      <c r="B11" s="44">
        <v>3</v>
      </c>
      <c r="C11" s="20" t="s">
        <v>104</v>
      </c>
      <c r="D11" s="20" t="s">
        <v>105</v>
      </c>
      <c r="E11" s="4">
        <v>100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14.285714285714286</v>
      </c>
      <c r="N11">
        <v>36</v>
      </c>
      <c r="P11">
        <v>100</v>
      </c>
    </row>
    <row r="12" spans="2:16">
      <c r="B12" s="44">
        <v>4</v>
      </c>
      <c r="C12" s="20" t="s">
        <v>106</v>
      </c>
      <c r="D12" s="20" t="s">
        <v>107</v>
      </c>
      <c r="E12" s="4">
        <v>85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12.142857142857142</v>
      </c>
      <c r="N12">
        <v>27</v>
      </c>
      <c r="P12">
        <f>P11*N12/N11</f>
        <v>75</v>
      </c>
    </row>
    <row r="13" spans="2:16">
      <c r="B13" s="44">
        <v>5</v>
      </c>
      <c r="C13" s="20" t="s">
        <v>108</v>
      </c>
      <c r="D13" s="20" t="s">
        <v>109</v>
      </c>
      <c r="E13" s="4">
        <v>95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13.571428571428571</v>
      </c>
    </row>
    <row r="14" spans="2:16">
      <c r="B14" s="44">
        <v>6</v>
      </c>
      <c r="C14" s="20" t="s">
        <v>112</v>
      </c>
      <c r="D14" s="20" t="s">
        <v>113</v>
      </c>
      <c r="E14" s="4">
        <v>100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14.285714285714286</v>
      </c>
    </row>
    <row r="15" spans="2:16">
      <c r="B15" s="44">
        <v>7</v>
      </c>
      <c r="C15" s="20" t="s">
        <v>114</v>
      </c>
      <c r="D15" s="20" t="s">
        <v>115</v>
      </c>
      <c r="E15" s="4">
        <v>100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14.285714285714286</v>
      </c>
    </row>
    <row r="16" spans="2:16">
      <c r="B16" s="44">
        <v>8</v>
      </c>
      <c r="C16" s="20" t="s">
        <v>116</v>
      </c>
      <c r="D16" s="20" t="s">
        <v>117</v>
      </c>
      <c r="E16" s="4">
        <v>100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14.285714285714286</v>
      </c>
    </row>
    <row r="17" spans="2:12">
      <c r="B17" s="44">
        <v>9</v>
      </c>
      <c r="C17" s="20" t="s">
        <v>180</v>
      </c>
      <c r="D17" s="20" t="s">
        <v>181</v>
      </c>
      <c r="E17" s="4">
        <v>85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12.142857142857142</v>
      </c>
    </row>
    <row r="18" spans="2:12">
      <c r="B18" s="44">
        <v>10</v>
      </c>
      <c r="C18" s="20" t="s">
        <v>118</v>
      </c>
      <c r="D18" s="20" t="s">
        <v>119</v>
      </c>
      <c r="E18" s="4">
        <v>100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14.285714285714286</v>
      </c>
    </row>
    <row r="19" spans="2:12">
      <c r="B19" s="44">
        <v>11</v>
      </c>
      <c r="C19" s="20" t="s">
        <v>120</v>
      </c>
      <c r="D19" s="20" t="s">
        <v>121</v>
      </c>
      <c r="E19" s="4">
        <v>100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14.285714285714286</v>
      </c>
    </row>
    <row r="20" spans="2:12">
      <c r="B20" s="44">
        <v>12</v>
      </c>
      <c r="C20" s="20" t="s">
        <v>122</v>
      </c>
      <c r="D20" s="20" t="s">
        <v>123</v>
      </c>
      <c r="E20" s="4">
        <v>100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14.285714285714286</v>
      </c>
    </row>
    <row r="21" spans="2:12">
      <c r="B21" s="44">
        <v>13</v>
      </c>
      <c r="C21" s="20" t="s">
        <v>124</v>
      </c>
      <c r="D21" s="20" t="s">
        <v>125</v>
      </c>
      <c r="E21" s="4">
        <v>95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13.571428571428571</v>
      </c>
    </row>
    <row r="22" spans="2:12">
      <c r="B22" s="44">
        <v>14</v>
      </c>
      <c r="C22" s="20" t="s">
        <v>128</v>
      </c>
      <c r="D22" s="20" t="s">
        <v>129</v>
      </c>
      <c r="E22" s="4">
        <v>95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13.571428571428571</v>
      </c>
    </row>
    <row r="23" spans="2:12">
      <c r="B23" s="44">
        <v>15</v>
      </c>
      <c r="C23" s="20" t="s">
        <v>130</v>
      </c>
      <c r="D23" s="20" t="s">
        <v>131</v>
      </c>
      <c r="E23" s="4">
        <v>85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12.142857142857142</v>
      </c>
    </row>
    <row r="24" spans="2:12">
      <c r="B24" s="44">
        <v>16</v>
      </c>
      <c r="C24" s="20" t="s">
        <v>132</v>
      </c>
      <c r="D24" s="20" t="s">
        <v>133</v>
      </c>
      <c r="E24" s="4">
        <v>100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14.285714285714286</v>
      </c>
    </row>
    <row r="25" spans="2:12">
      <c r="B25" s="44">
        <v>17</v>
      </c>
      <c r="C25" s="20" t="s">
        <v>134</v>
      </c>
      <c r="D25" s="20" t="s">
        <v>135</v>
      </c>
      <c r="E25" s="4">
        <v>85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12.142857142857142</v>
      </c>
    </row>
    <row r="26" spans="2:12">
      <c r="B26" s="44">
        <v>18</v>
      </c>
      <c r="C26" s="20" t="s">
        <v>182</v>
      </c>
      <c r="D26" s="20" t="s">
        <v>183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0</v>
      </c>
    </row>
    <row r="27" spans="2:12">
      <c r="B27" s="44">
        <v>19</v>
      </c>
      <c r="C27" s="20" t="s">
        <v>136</v>
      </c>
      <c r="D27" s="20" t="s">
        <v>137</v>
      </c>
      <c r="E27" s="4">
        <v>100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14.285714285714286</v>
      </c>
    </row>
    <row r="28" spans="2:12">
      <c r="B28" s="44">
        <v>20</v>
      </c>
      <c r="C28" s="20" t="s">
        <v>138</v>
      </c>
      <c r="D28" s="20" t="s">
        <v>139</v>
      </c>
      <c r="E28" s="4">
        <v>100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14.285714285714286</v>
      </c>
    </row>
    <row r="29" spans="2:12">
      <c r="B29" s="44">
        <v>21</v>
      </c>
      <c r="C29" s="20" t="s">
        <v>140</v>
      </c>
      <c r="D29" s="20" t="s">
        <v>141</v>
      </c>
      <c r="E29" s="4">
        <v>100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14.285714285714286</v>
      </c>
    </row>
    <row r="30" spans="2:12">
      <c r="B30" s="44">
        <v>22</v>
      </c>
      <c r="C30" s="20" t="s">
        <v>86</v>
      </c>
      <c r="D30" s="20" t="s">
        <v>61</v>
      </c>
      <c r="E30" s="4">
        <v>100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14.285714285714286</v>
      </c>
    </row>
    <row r="31" spans="2:12">
      <c r="B31" s="44">
        <v>23</v>
      </c>
      <c r="C31" s="20" t="s">
        <v>184</v>
      </c>
      <c r="D31" s="20" t="s">
        <v>185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0</v>
      </c>
    </row>
    <row r="32" spans="2:12">
      <c r="B32" s="44">
        <v>24</v>
      </c>
      <c r="C32" s="20" t="s">
        <v>142</v>
      </c>
      <c r="D32" s="20" t="s">
        <v>143</v>
      </c>
      <c r="E32" s="4">
        <v>100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14.285714285714286</v>
      </c>
    </row>
    <row r="33" spans="2:12">
      <c r="B33" s="44">
        <v>25</v>
      </c>
      <c r="C33" s="20" t="s">
        <v>144</v>
      </c>
      <c r="D33" s="20" t="s">
        <v>145</v>
      </c>
      <c r="E33" s="4">
        <v>100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14.285714285714286</v>
      </c>
    </row>
    <row r="34" spans="2:12">
      <c r="B34" s="44">
        <v>26</v>
      </c>
      <c r="C34" s="20" t="s">
        <v>186</v>
      </c>
      <c r="D34" s="20" t="s">
        <v>187</v>
      </c>
      <c r="E34" s="4">
        <v>85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12.142857142857142</v>
      </c>
    </row>
    <row r="35" spans="2:12">
      <c r="B35" s="44">
        <v>27</v>
      </c>
      <c r="C35" s="20" t="s">
        <v>188</v>
      </c>
      <c r="D35" s="20" t="s">
        <v>189</v>
      </c>
      <c r="E35" s="4">
        <v>100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14.285714285714286</v>
      </c>
    </row>
    <row r="36" spans="2:12">
      <c r="B36" s="44">
        <v>28</v>
      </c>
      <c r="C36" s="20" t="s">
        <v>146</v>
      </c>
      <c r="D36" s="20" t="s">
        <v>147</v>
      </c>
      <c r="E36" s="4">
        <v>85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12.142857142857142</v>
      </c>
    </row>
    <row r="37" spans="2:12">
      <c r="B37" s="44">
        <v>29</v>
      </c>
      <c r="C37" s="20" t="s">
        <v>18</v>
      </c>
      <c r="D37" s="20" t="s">
        <v>20</v>
      </c>
      <c r="E37" s="4">
        <v>85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12.142857142857142</v>
      </c>
    </row>
    <row r="38" spans="2:12">
      <c r="B38" s="44">
        <v>30</v>
      </c>
      <c r="C38" s="20" t="s">
        <v>148</v>
      </c>
      <c r="D38" s="20" t="s">
        <v>149</v>
      </c>
      <c r="E38" s="4">
        <v>100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14.285714285714286</v>
      </c>
    </row>
    <row r="39" spans="2:12">
      <c r="B39" s="4">
        <v>31</v>
      </c>
      <c r="C39" s="3" t="s">
        <v>150</v>
      </c>
      <c r="D39" s="15" t="s">
        <v>151</v>
      </c>
      <c r="E39" s="4">
        <v>100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14.285714285714286</v>
      </c>
    </row>
    <row r="40" spans="2:12">
      <c r="B40" s="4">
        <v>32</v>
      </c>
      <c r="C40" s="3" t="s">
        <v>152</v>
      </c>
      <c r="D40" s="15" t="s">
        <v>153</v>
      </c>
      <c r="E40" s="4">
        <v>100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9">
        <f t="shared" si="0"/>
        <v>14.285714285714286</v>
      </c>
    </row>
    <row r="41" spans="2:12">
      <c r="B41" s="4">
        <v>33</v>
      </c>
      <c r="C41" s="3" t="s">
        <v>154</v>
      </c>
      <c r="D41" s="15" t="s">
        <v>155</v>
      </c>
      <c r="E41" s="4">
        <v>100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">
        <f t="shared" si="0"/>
        <v>14.285714285714286</v>
      </c>
    </row>
    <row r="42" spans="2:12">
      <c r="B42" s="4">
        <v>34</v>
      </c>
      <c r="C42" s="3" t="s">
        <v>156</v>
      </c>
      <c r="D42" s="15" t="s">
        <v>157</v>
      </c>
      <c r="E42" s="4">
        <v>100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9">
        <f t="shared" si="0"/>
        <v>14.285714285714286</v>
      </c>
    </row>
    <row r="43" spans="2:12">
      <c r="B43" s="4">
        <v>35</v>
      </c>
      <c r="C43" s="3" t="s">
        <v>158</v>
      </c>
      <c r="D43" s="15" t="s">
        <v>159</v>
      </c>
      <c r="E43" s="4">
        <v>100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9">
        <f t="shared" si="0"/>
        <v>14.285714285714286</v>
      </c>
    </row>
    <row r="44" spans="2:12">
      <c r="B44" s="4">
        <v>36</v>
      </c>
      <c r="C44" s="3" t="s">
        <v>160</v>
      </c>
      <c r="D44" s="15" t="s">
        <v>161</v>
      </c>
      <c r="E44" s="4">
        <v>100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9">
        <f t="shared" si="0"/>
        <v>14.285714285714286</v>
      </c>
    </row>
    <row r="45" spans="2:12">
      <c r="B45" s="6">
        <f t="shared" ref="B45:B53" si="1">B44+1</f>
        <v>37</v>
      </c>
      <c r="C45" s="7"/>
      <c r="D45" s="22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22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22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22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22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22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22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22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3"/>
      <c r="D54" s="53"/>
      <c r="E54" s="10">
        <f>COUNTIF(E9:E53,"&gt;=70")</f>
        <v>34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53"/>
      <c r="D55" s="53"/>
      <c r="E55" s="11">
        <f>COUNTIF(E9:E53,"&lt;70")</f>
        <v>2</v>
      </c>
      <c r="F55" s="11">
        <f t="shared" ref="F55:L55" si="5">COUNTIF(F9:F53,"&lt;70")</f>
        <v>36</v>
      </c>
      <c r="G55" s="11">
        <f t="shared" si="5"/>
        <v>36</v>
      </c>
      <c r="H55" s="11">
        <f t="shared" si="5"/>
        <v>36</v>
      </c>
      <c r="I55" s="11">
        <f t="shared" si="5"/>
        <v>36</v>
      </c>
      <c r="J55" s="11">
        <f t="shared" si="5"/>
        <v>36</v>
      </c>
      <c r="K55" s="11">
        <f t="shared" si="5"/>
        <v>36</v>
      </c>
      <c r="L55" s="11">
        <f t="shared" si="5"/>
        <v>45</v>
      </c>
    </row>
    <row r="56" spans="2:12">
      <c r="C56" s="53"/>
      <c r="D56" s="53"/>
      <c r="E56" s="11">
        <f>COUNT(E9:E53)</f>
        <v>36</v>
      </c>
      <c r="F56" s="11">
        <f t="shared" ref="F56:L56" si="6">COUNT(F9:F53)</f>
        <v>36</v>
      </c>
      <c r="G56" s="11">
        <f t="shared" si="6"/>
        <v>36</v>
      </c>
      <c r="H56" s="11">
        <f t="shared" si="6"/>
        <v>36</v>
      </c>
      <c r="I56" s="11">
        <f t="shared" si="6"/>
        <v>36</v>
      </c>
      <c r="J56" s="11">
        <f t="shared" si="6"/>
        <v>36</v>
      </c>
      <c r="K56" s="11">
        <f t="shared" si="6"/>
        <v>36</v>
      </c>
      <c r="L56" s="11">
        <f t="shared" si="6"/>
        <v>45</v>
      </c>
    </row>
    <row r="57" spans="2:12">
      <c r="C57" s="53"/>
      <c r="D57" s="53"/>
      <c r="E57" s="12">
        <f>E54/E56</f>
        <v>0.94444444444444442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53"/>
      <c r="D58" s="53"/>
      <c r="E58" s="12">
        <f>E55/E56</f>
        <v>5.5555555555555552E-2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53"/>
      <c r="D59" s="53"/>
    </row>
    <row r="60" spans="2:12">
      <c r="C60" s="1"/>
      <c r="D60" s="1"/>
    </row>
    <row r="61" spans="2:12">
      <c r="E61" s="57"/>
      <c r="F61" s="57"/>
      <c r="G61" s="57"/>
      <c r="H61" s="57"/>
      <c r="I61" s="57"/>
      <c r="J61" s="57"/>
      <c r="K61" s="57"/>
    </row>
    <row r="62" spans="2:12">
      <c r="E62" s="54" t="s">
        <v>15</v>
      </c>
      <c r="F62" s="54"/>
      <c r="G62" s="54"/>
      <c r="H62" s="54"/>
      <c r="I62" s="54"/>
      <c r="J62" s="54"/>
      <c r="K62" s="54"/>
    </row>
  </sheetData>
  <mergeCells count="13">
    <mergeCell ref="F6:K6"/>
    <mergeCell ref="B2:K2"/>
    <mergeCell ref="C3:K3"/>
    <mergeCell ref="E4:F4"/>
    <mergeCell ref="I4:J4"/>
    <mergeCell ref="C59:D59"/>
    <mergeCell ref="E61:K61"/>
    <mergeCell ref="E62:K62"/>
    <mergeCell ref="C54:D54"/>
    <mergeCell ref="C55:D55"/>
    <mergeCell ref="C56:D56"/>
    <mergeCell ref="C57:D57"/>
    <mergeCell ref="C58:D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opLeftCell="A4" zoomScale="50" zoomScaleNormal="50" workbookViewId="0">
      <selection activeCell="Q41" sqref="Q41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2"/>
      <c r="M2" s="2"/>
    </row>
    <row r="3" spans="1:18">
      <c r="C3" s="56" t="s">
        <v>7</v>
      </c>
      <c r="D3" s="56"/>
      <c r="E3" s="56"/>
      <c r="F3" s="56"/>
      <c r="G3" s="56"/>
      <c r="H3" s="56"/>
      <c r="I3" s="56"/>
      <c r="J3" s="56"/>
      <c r="K3" s="56"/>
      <c r="L3" s="1"/>
      <c r="M3" s="1"/>
    </row>
    <row r="4" spans="1:18">
      <c r="C4" t="s">
        <v>0</v>
      </c>
      <c r="D4" s="17" t="s">
        <v>190</v>
      </c>
      <c r="E4" s="51" t="s">
        <v>50</v>
      </c>
      <c r="F4" s="51"/>
      <c r="H4" t="s">
        <v>1</v>
      </c>
      <c r="I4" s="52">
        <v>45560</v>
      </c>
      <c r="J4" s="52"/>
    </row>
    <row r="5" spans="1:18" ht="6.75" customHeight="1">
      <c r="D5" s="5"/>
    </row>
    <row r="6" spans="1:18">
      <c r="C6" t="s">
        <v>2</v>
      </c>
      <c r="D6" s="18" t="s">
        <v>179</v>
      </c>
      <c r="E6" s="1"/>
      <c r="F6" s="55" t="s">
        <v>21</v>
      </c>
      <c r="G6" s="55"/>
      <c r="H6" s="55"/>
      <c r="I6" s="55"/>
      <c r="J6" s="55"/>
      <c r="K6" s="55"/>
    </row>
    <row r="7" spans="1:18" ht="11.25" customHeight="1"/>
    <row r="8" spans="1:18">
      <c r="A8" s="16"/>
      <c r="B8" s="16" t="s">
        <v>3</v>
      </c>
      <c r="C8" s="16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A9" s="16"/>
      <c r="B9" s="38">
        <v>1</v>
      </c>
      <c r="C9" s="39" t="s">
        <v>191</v>
      </c>
      <c r="D9" s="39" t="s">
        <v>192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0</v>
      </c>
      <c r="P9">
        <f>AVERAGE(E9:E47)</f>
        <v>73.256410256410263</v>
      </c>
    </row>
    <row r="10" spans="1:18">
      <c r="A10" s="16"/>
      <c r="B10" s="38">
        <v>2</v>
      </c>
      <c r="C10" s="39" t="s">
        <v>100</v>
      </c>
      <c r="D10" s="39" t="s">
        <v>101</v>
      </c>
      <c r="E10" s="4">
        <v>100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14.285714285714286</v>
      </c>
    </row>
    <row r="11" spans="1:18">
      <c r="A11" s="16"/>
      <c r="B11" s="38">
        <v>3</v>
      </c>
      <c r="C11" s="39" t="s">
        <v>102</v>
      </c>
      <c r="D11" s="39" t="s">
        <v>103</v>
      </c>
      <c r="E11" s="4">
        <v>99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14.142857142857142</v>
      </c>
    </row>
    <row r="12" spans="1:18">
      <c r="A12" s="16"/>
      <c r="B12" s="38">
        <v>4</v>
      </c>
      <c r="C12" s="39" t="s">
        <v>104</v>
      </c>
      <c r="D12" s="39" t="s">
        <v>105</v>
      </c>
      <c r="E12" s="4">
        <v>96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13.714285714285714</v>
      </c>
      <c r="Q12">
        <v>39</v>
      </c>
      <c r="R12">
        <v>100</v>
      </c>
    </row>
    <row r="13" spans="1:18">
      <c r="A13" s="16"/>
      <c r="B13" s="38">
        <v>5</v>
      </c>
      <c r="C13" s="39" t="s">
        <v>106</v>
      </c>
      <c r="D13" s="39" t="s">
        <v>107</v>
      </c>
      <c r="E13" s="4">
        <v>83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11.857142857142858</v>
      </c>
      <c r="Q13">
        <v>25</v>
      </c>
      <c r="R13">
        <f>R12*Q13/Q12</f>
        <v>64.102564102564102</v>
      </c>
    </row>
    <row r="14" spans="1:18">
      <c r="A14" s="16"/>
      <c r="B14" s="38">
        <v>6</v>
      </c>
      <c r="C14" s="39" t="s">
        <v>164</v>
      </c>
      <c r="D14" s="39" t="s">
        <v>165</v>
      </c>
      <c r="E14" s="4">
        <v>83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11.857142857142858</v>
      </c>
    </row>
    <row r="15" spans="1:18">
      <c r="A15" s="16"/>
      <c r="B15" s="38">
        <v>7</v>
      </c>
      <c r="C15" s="39" t="s">
        <v>108</v>
      </c>
      <c r="D15" s="39" t="s">
        <v>109</v>
      </c>
      <c r="E15" s="4">
        <v>80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11.428571428571429</v>
      </c>
    </row>
    <row r="16" spans="1:18">
      <c r="A16" s="16"/>
      <c r="B16" s="38">
        <v>8</v>
      </c>
      <c r="C16" s="39" t="s">
        <v>166</v>
      </c>
      <c r="D16" s="39" t="s">
        <v>167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0</v>
      </c>
    </row>
    <row r="17" spans="1:12">
      <c r="A17" s="16"/>
      <c r="B17" s="38">
        <v>9</v>
      </c>
      <c r="C17" s="39" t="s">
        <v>112</v>
      </c>
      <c r="D17" s="39" t="s">
        <v>113</v>
      </c>
      <c r="E17" s="4">
        <v>77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11</v>
      </c>
    </row>
    <row r="18" spans="1:12">
      <c r="A18" s="16"/>
      <c r="B18" s="40">
        <v>10</v>
      </c>
      <c r="C18" s="39" t="s">
        <v>114</v>
      </c>
      <c r="D18" s="39" t="s">
        <v>115</v>
      </c>
      <c r="E18" s="4">
        <v>70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10</v>
      </c>
    </row>
    <row r="19" spans="1:12">
      <c r="A19" s="16"/>
      <c r="B19" s="40">
        <v>11</v>
      </c>
      <c r="C19" s="39" t="s">
        <v>116</v>
      </c>
      <c r="D19" s="39" t="s">
        <v>117</v>
      </c>
      <c r="E19" s="4">
        <v>97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13.857142857142858</v>
      </c>
    </row>
    <row r="20" spans="1:12">
      <c r="A20" s="16"/>
      <c r="B20" s="40">
        <v>12</v>
      </c>
      <c r="C20" s="39" t="s">
        <v>180</v>
      </c>
      <c r="D20" s="39" t="s">
        <v>181</v>
      </c>
      <c r="E20" s="4">
        <v>78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11.142857142857142</v>
      </c>
    </row>
    <row r="21" spans="1:12">
      <c r="A21" s="16"/>
      <c r="B21" s="40">
        <v>13</v>
      </c>
      <c r="C21" s="39" t="s">
        <v>118</v>
      </c>
      <c r="D21" s="39" t="s">
        <v>119</v>
      </c>
      <c r="E21" s="4">
        <v>96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13.714285714285714</v>
      </c>
    </row>
    <row r="22" spans="1:12">
      <c r="A22" s="16"/>
      <c r="B22" s="40">
        <v>14</v>
      </c>
      <c r="C22" s="39" t="s">
        <v>120</v>
      </c>
      <c r="D22" s="39" t="s">
        <v>121</v>
      </c>
      <c r="E22" s="4">
        <v>100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14.285714285714286</v>
      </c>
    </row>
    <row r="23" spans="1:12">
      <c r="A23" s="16"/>
      <c r="B23" s="40">
        <v>15</v>
      </c>
      <c r="C23" s="39" t="s">
        <v>122</v>
      </c>
      <c r="D23" s="39" t="s">
        <v>123</v>
      </c>
      <c r="E23" s="4">
        <v>89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12.714285714285714</v>
      </c>
    </row>
    <row r="24" spans="1:12">
      <c r="A24" s="16"/>
      <c r="B24" s="40">
        <v>16</v>
      </c>
      <c r="C24" s="39" t="s">
        <v>124</v>
      </c>
      <c r="D24" s="39" t="s">
        <v>125</v>
      </c>
      <c r="E24" s="4">
        <v>85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12.142857142857142</v>
      </c>
    </row>
    <row r="25" spans="1:12">
      <c r="A25" s="16"/>
      <c r="B25" s="40">
        <v>17</v>
      </c>
      <c r="C25" s="39" t="s">
        <v>126</v>
      </c>
      <c r="D25" s="39" t="s">
        <v>127</v>
      </c>
      <c r="E25" s="4">
        <v>70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10</v>
      </c>
    </row>
    <row r="26" spans="1:12">
      <c r="A26" s="16"/>
      <c r="B26" s="40">
        <v>18</v>
      </c>
      <c r="C26" s="39" t="s">
        <v>128</v>
      </c>
      <c r="D26" s="39" t="s">
        <v>129</v>
      </c>
      <c r="E26" s="4">
        <v>87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12.428571428571429</v>
      </c>
    </row>
    <row r="27" spans="1:12">
      <c r="A27" s="16"/>
      <c r="B27" s="40">
        <v>19</v>
      </c>
      <c r="C27" s="39" t="s">
        <v>130</v>
      </c>
      <c r="D27" s="39" t="s">
        <v>131</v>
      </c>
      <c r="E27" s="4">
        <v>78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11.142857142857142</v>
      </c>
    </row>
    <row r="28" spans="1:12">
      <c r="A28" s="16"/>
      <c r="B28" s="40">
        <v>20</v>
      </c>
      <c r="C28" s="39" t="s">
        <v>132</v>
      </c>
      <c r="D28" s="39" t="s">
        <v>133</v>
      </c>
      <c r="E28" s="4">
        <v>94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13.428571428571429</v>
      </c>
    </row>
    <row r="29" spans="1:12">
      <c r="A29" s="16"/>
      <c r="B29" s="40">
        <v>21</v>
      </c>
      <c r="C29" s="39" t="s">
        <v>134</v>
      </c>
      <c r="D29" s="39" t="s">
        <v>135</v>
      </c>
      <c r="E29" s="4">
        <v>85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12.142857142857142</v>
      </c>
    </row>
    <row r="30" spans="1:12">
      <c r="A30" s="16"/>
      <c r="B30" s="40">
        <v>22</v>
      </c>
      <c r="C30" s="39" t="s">
        <v>182</v>
      </c>
      <c r="D30" s="39" t="s">
        <v>183</v>
      </c>
      <c r="E30" s="4">
        <v>70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10</v>
      </c>
    </row>
    <row r="31" spans="1:12">
      <c r="A31" s="16"/>
      <c r="B31" s="40">
        <v>23</v>
      </c>
      <c r="C31" s="39" t="s">
        <v>136</v>
      </c>
      <c r="D31" s="39" t="s">
        <v>137</v>
      </c>
      <c r="E31" s="4">
        <v>94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13.428571428571429</v>
      </c>
    </row>
    <row r="32" spans="1:12">
      <c r="A32" s="16"/>
      <c r="B32" s="40">
        <v>24</v>
      </c>
      <c r="C32" s="39" t="s">
        <v>138</v>
      </c>
      <c r="D32" s="39" t="s">
        <v>139</v>
      </c>
      <c r="E32" s="4">
        <v>80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11.428571428571429</v>
      </c>
    </row>
    <row r="33" spans="1:12">
      <c r="A33" s="16"/>
      <c r="B33" s="40">
        <v>25</v>
      </c>
      <c r="C33" s="39" t="s">
        <v>140</v>
      </c>
      <c r="D33" s="39" t="s">
        <v>141</v>
      </c>
      <c r="E33" s="4">
        <v>70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10</v>
      </c>
    </row>
    <row r="34" spans="1:12">
      <c r="A34" s="16"/>
      <c r="B34" s="40">
        <v>26</v>
      </c>
      <c r="C34" s="39" t="s">
        <v>184</v>
      </c>
      <c r="D34" s="39" t="s">
        <v>185</v>
      </c>
      <c r="E34" s="4">
        <v>70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10</v>
      </c>
    </row>
    <row r="35" spans="1:12">
      <c r="A35" s="16"/>
      <c r="B35" s="40">
        <v>27</v>
      </c>
      <c r="C35" s="39" t="s">
        <v>142</v>
      </c>
      <c r="D35" s="39" t="s">
        <v>143</v>
      </c>
      <c r="E35" s="4">
        <v>91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13</v>
      </c>
    </row>
    <row r="36" spans="1:12">
      <c r="A36" s="16"/>
      <c r="B36" s="40">
        <v>28</v>
      </c>
      <c r="C36" s="39" t="s">
        <v>172</v>
      </c>
      <c r="D36" s="39" t="s">
        <v>173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0</v>
      </c>
    </row>
    <row r="37" spans="1:12">
      <c r="A37" s="16"/>
      <c r="B37" s="40">
        <v>29</v>
      </c>
      <c r="C37" s="39" t="s">
        <v>144</v>
      </c>
      <c r="D37" s="39" t="s">
        <v>145</v>
      </c>
      <c r="E37" s="4">
        <v>70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10</v>
      </c>
    </row>
    <row r="38" spans="1:12">
      <c r="A38" s="16"/>
      <c r="B38" s="40">
        <v>30</v>
      </c>
      <c r="C38" s="39" t="s">
        <v>186</v>
      </c>
      <c r="D38" s="39" t="s">
        <v>187</v>
      </c>
      <c r="E38" s="4">
        <v>70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10</v>
      </c>
    </row>
    <row r="39" spans="1:12">
      <c r="A39" s="16"/>
      <c r="B39" s="40">
        <v>31</v>
      </c>
      <c r="C39" s="39" t="s">
        <v>146</v>
      </c>
      <c r="D39" s="39" t="s">
        <v>147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0</v>
      </c>
    </row>
    <row r="40" spans="1:12">
      <c r="A40" s="16"/>
      <c r="B40" s="40">
        <v>32</v>
      </c>
      <c r="C40" s="39" t="s">
        <v>148</v>
      </c>
      <c r="D40" s="39" t="s">
        <v>149</v>
      </c>
      <c r="E40" s="4">
        <v>97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9">
        <f t="shared" si="0"/>
        <v>13.857142857142858</v>
      </c>
    </row>
    <row r="41" spans="1:12">
      <c r="A41" s="16"/>
      <c r="B41" s="40">
        <v>33</v>
      </c>
      <c r="C41" s="39" t="s">
        <v>150</v>
      </c>
      <c r="D41" s="39" t="s">
        <v>151</v>
      </c>
      <c r="E41" s="4">
        <v>71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">
        <f t="shared" si="0"/>
        <v>10.142857142857142</v>
      </c>
    </row>
    <row r="42" spans="1:12">
      <c r="A42" s="16"/>
      <c r="B42" s="40">
        <v>34</v>
      </c>
      <c r="C42" s="39" t="s">
        <v>152</v>
      </c>
      <c r="D42" s="39" t="s">
        <v>153</v>
      </c>
      <c r="E42" s="4">
        <v>80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9">
        <f t="shared" si="0"/>
        <v>11.428571428571429</v>
      </c>
    </row>
    <row r="43" spans="1:12">
      <c r="A43" s="16"/>
      <c r="B43" s="40">
        <v>35</v>
      </c>
      <c r="C43" s="39" t="s">
        <v>154</v>
      </c>
      <c r="D43" s="49" t="s">
        <v>155</v>
      </c>
      <c r="E43" s="4">
        <v>86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9">
        <f t="shared" si="0"/>
        <v>12.285714285714286</v>
      </c>
    </row>
    <row r="44" spans="1:12">
      <c r="B44" s="6">
        <f t="shared" ref="B44:B53" si="1">B43+1</f>
        <v>36</v>
      </c>
      <c r="C44" s="43" t="s">
        <v>156</v>
      </c>
      <c r="D44" s="7" t="s">
        <v>157</v>
      </c>
      <c r="E44" s="4">
        <v>100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9">
        <f t="shared" si="0"/>
        <v>14.285714285714286</v>
      </c>
    </row>
    <row r="45" spans="1:12">
      <c r="B45" s="6">
        <f t="shared" si="1"/>
        <v>37</v>
      </c>
      <c r="C45" s="43" t="s">
        <v>158</v>
      </c>
      <c r="D45" s="7" t="s">
        <v>159</v>
      </c>
      <c r="E45" s="4">
        <v>91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9">
        <f t="shared" si="0"/>
        <v>13</v>
      </c>
    </row>
    <row r="46" spans="1:12">
      <c r="B46" s="6">
        <f t="shared" si="1"/>
        <v>38</v>
      </c>
      <c r="C46" s="43" t="s">
        <v>160</v>
      </c>
      <c r="D46" s="7" t="s">
        <v>161</v>
      </c>
      <c r="E46" s="4">
        <v>70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9">
        <f t="shared" si="0"/>
        <v>10</v>
      </c>
    </row>
    <row r="47" spans="1:12">
      <c r="B47" s="6">
        <f t="shared" si="1"/>
        <v>39</v>
      </c>
      <c r="C47" s="43" t="s">
        <v>162</v>
      </c>
      <c r="D47" s="7" t="s">
        <v>163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9">
        <f t="shared" si="0"/>
        <v>0</v>
      </c>
    </row>
    <row r="48" spans="1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3"/>
      <c r="D54" s="53"/>
      <c r="E54" s="10">
        <f>COUNTIF(E9:E53,"&gt;=70")</f>
        <v>34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53"/>
      <c r="D55" s="53"/>
      <c r="E55" s="11">
        <f>COUNTIF(E9:E53,"&lt;70")</f>
        <v>5</v>
      </c>
      <c r="F55" s="11">
        <f t="shared" ref="F55:L55" si="5">COUNTIF(F9:F53,"&lt;70")</f>
        <v>39</v>
      </c>
      <c r="G55" s="11">
        <f t="shared" si="5"/>
        <v>39</v>
      </c>
      <c r="H55" s="11">
        <f t="shared" si="5"/>
        <v>39</v>
      </c>
      <c r="I55" s="11">
        <f t="shared" si="5"/>
        <v>39</v>
      </c>
      <c r="J55" s="11">
        <f t="shared" si="5"/>
        <v>39</v>
      </c>
      <c r="K55" s="11">
        <f t="shared" si="5"/>
        <v>39</v>
      </c>
      <c r="L55" s="11">
        <f t="shared" si="5"/>
        <v>45</v>
      </c>
    </row>
    <row r="56" spans="2:12">
      <c r="C56" s="53"/>
      <c r="D56" s="53"/>
      <c r="E56" s="11">
        <f>COUNT(E9:E53)</f>
        <v>39</v>
      </c>
      <c r="F56" s="11">
        <f t="shared" ref="F56:L56" si="6">COUNT(F9:F53)</f>
        <v>39</v>
      </c>
      <c r="G56" s="11">
        <f t="shared" si="6"/>
        <v>39</v>
      </c>
      <c r="H56" s="11">
        <f t="shared" si="6"/>
        <v>39</v>
      </c>
      <c r="I56" s="11">
        <f t="shared" si="6"/>
        <v>39</v>
      </c>
      <c r="J56" s="11">
        <f t="shared" si="6"/>
        <v>39</v>
      </c>
      <c r="K56" s="11">
        <f t="shared" si="6"/>
        <v>39</v>
      </c>
      <c r="L56" s="11">
        <f t="shared" si="6"/>
        <v>45</v>
      </c>
    </row>
    <row r="57" spans="2:12">
      <c r="C57" s="53"/>
      <c r="D57" s="53"/>
      <c r="E57" s="12">
        <f>E54/E56</f>
        <v>0.87179487179487181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53"/>
      <c r="D58" s="53"/>
      <c r="E58" s="12">
        <f>E55/E56</f>
        <v>0.12820512820512819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53"/>
      <c r="D59" s="53"/>
    </row>
    <row r="60" spans="2:12">
      <c r="C60" s="1"/>
      <c r="D60" s="1"/>
    </row>
    <row r="61" spans="2:12">
      <c r="E61" s="57"/>
      <c r="F61" s="57"/>
      <c r="G61" s="57"/>
      <c r="H61" s="57"/>
      <c r="I61" s="57"/>
      <c r="J61" s="57"/>
      <c r="K61" s="57"/>
    </row>
    <row r="62" spans="2:12">
      <c r="E62" s="54" t="s">
        <v>15</v>
      </c>
      <c r="F62" s="54"/>
      <c r="G62" s="54"/>
      <c r="H62" s="54"/>
      <c r="I62" s="54"/>
      <c r="J62" s="54"/>
      <c r="K62" s="54"/>
    </row>
  </sheetData>
  <mergeCells count="13">
    <mergeCell ref="F6:K6"/>
    <mergeCell ref="B2:K2"/>
    <mergeCell ref="C3:K3"/>
    <mergeCell ref="E4:F4"/>
    <mergeCell ref="I4:J4"/>
    <mergeCell ref="C59:D59"/>
    <mergeCell ref="E61:K61"/>
    <mergeCell ref="E62:K62"/>
    <mergeCell ref="C54:D54"/>
    <mergeCell ref="C55:D55"/>
    <mergeCell ref="C56:D56"/>
    <mergeCell ref="C57:D57"/>
    <mergeCell ref="C58:D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62"/>
  <sheetViews>
    <sheetView topLeftCell="A2" zoomScale="62" zoomScaleNormal="84" workbookViewId="0">
      <selection activeCell="T27" sqref="T27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2"/>
      <c r="M2" s="2"/>
    </row>
    <row r="3" spans="1:18">
      <c r="C3" s="56" t="s">
        <v>7</v>
      </c>
      <c r="D3" s="56"/>
      <c r="E3" s="56"/>
      <c r="F3" s="56"/>
      <c r="G3" s="56"/>
      <c r="H3" s="56"/>
      <c r="I3" s="56"/>
      <c r="J3" s="56"/>
      <c r="K3" s="56"/>
      <c r="L3" s="1"/>
      <c r="M3" s="1"/>
    </row>
    <row r="4" spans="1:18">
      <c r="C4" t="s">
        <v>0</v>
      </c>
      <c r="D4" s="5" t="s">
        <v>193</v>
      </c>
      <c r="E4" s="51" t="s">
        <v>194</v>
      </c>
      <c r="F4" s="51"/>
      <c r="H4" t="s">
        <v>1</v>
      </c>
      <c r="I4" s="52">
        <v>45560</v>
      </c>
      <c r="J4" s="52"/>
    </row>
    <row r="5" spans="1:18" ht="6.75" customHeight="1"/>
    <row r="6" spans="1:18">
      <c r="C6" t="s">
        <v>2</v>
      </c>
      <c r="D6" s="18" t="s">
        <v>195</v>
      </c>
      <c r="E6" s="1"/>
      <c r="F6" s="55" t="s">
        <v>51</v>
      </c>
      <c r="G6" s="55"/>
      <c r="H6" s="55"/>
      <c r="I6" s="55"/>
      <c r="J6" s="55"/>
      <c r="K6" s="55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B9" s="23">
        <v>1</v>
      </c>
      <c r="C9" s="20" t="s">
        <v>26</v>
      </c>
      <c r="D9" s="20" t="s">
        <v>27</v>
      </c>
      <c r="E9" s="4">
        <v>88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12.571428571428571</v>
      </c>
      <c r="O9">
        <f>AVERAGE(E9:E18)</f>
        <v>64.599999999999994</v>
      </c>
      <c r="Q9">
        <v>10</v>
      </c>
      <c r="R9">
        <v>100</v>
      </c>
    </row>
    <row r="10" spans="1:18">
      <c r="B10" s="23">
        <v>2</v>
      </c>
      <c r="C10" s="20" t="s">
        <v>28</v>
      </c>
      <c r="D10" s="20" t="s">
        <v>29</v>
      </c>
      <c r="E10" s="4">
        <v>88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12.571428571428571</v>
      </c>
      <c r="Q10">
        <v>7</v>
      </c>
      <c r="R10">
        <f>R9*Q10/Q9</f>
        <v>70</v>
      </c>
    </row>
    <row r="11" spans="1:18">
      <c r="B11" s="23">
        <v>3</v>
      </c>
      <c r="C11" s="20" t="s">
        <v>30</v>
      </c>
      <c r="D11" s="20" t="s">
        <v>31</v>
      </c>
      <c r="E11" s="4">
        <v>88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12.571428571428571</v>
      </c>
    </row>
    <row r="12" spans="1:18">
      <c r="A12" s="20"/>
      <c r="B12" s="25">
        <v>4</v>
      </c>
      <c r="C12" s="20" t="s">
        <v>32</v>
      </c>
      <c r="D12" s="20" t="s">
        <v>33</v>
      </c>
      <c r="E12" s="26">
        <v>82</v>
      </c>
      <c r="F12" s="4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9">
        <f t="shared" si="0"/>
        <v>11.714285714285714</v>
      </c>
    </row>
    <row r="13" spans="1:18">
      <c r="B13" s="23">
        <v>5</v>
      </c>
      <c r="C13" s="20" t="s">
        <v>34</v>
      </c>
      <c r="D13" s="20" t="s">
        <v>35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0</v>
      </c>
    </row>
    <row r="14" spans="1:18">
      <c r="B14" s="23">
        <v>6</v>
      </c>
      <c r="C14" s="20" t="s">
        <v>36</v>
      </c>
      <c r="D14" s="20" t="s">
        <v>37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0</v>
      </c>
    </row>
    <row r="15" spans="1:18">
      <c r="B15" s="23">
        <v>7</v>
      </c>
      <c r="C15" s="20" t="s">
        <v>38</v>
      </c>
      <c r="D15" s="20" t="s">
        <v>39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0</v>
      </c>
    </row>
    <row r="16" spans="1:18">
      <c r="B16" s="23">
        <v>8</v>
      </c>
      <c r="C16" s="20" t="s">
        <v>40</v>
      </c>
      <c r="D16" s="20" t="s">
        <v>41</v>
      </c>
      <c r="E16" s="4">
        <v>100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14.285714285714286</v>
      </c>
    </row>
    <row r="17" spans="2:12">
      <c r="B17" s="23">
        <v>9</v>
      </c>
      <c r="C17" s="20" t="s">
        <v>42</v>
      </c>
      <c r="D17" s="20" t="s">
        <v>43</v>
      </c>
      <c r="E17" s="4">
        <v>100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14.285714285714286</v>
      </c>
    </row>
    <row r="18" spans="2:12">
      <c r="B18" s="24">
        <v>10</v>
      </c>
      <c r="C18" s="20" t="s">
        <v>44</v>
      </c>
      <c r="D18" s="20" t="s">
        <v>45</v>
      </c>
      <c r="E18" s="4">
        <v>100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14.285714285714286</v>
      </c>
    </row>
    <row r="19" spans="2:12">
      <c r="B19" s="24">
        <v>11</v>
      </c>
      <c r="C19" s="20"/>
      <c r="D19" s="20"/>
      <c r="E19" s="4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24">
        <v>12</v>
      </c>
      <c r="C20" s="20"/>
      <c r="D20" s="20"/>
      <c r="E20" s="4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24">
        <v>13</v>
      </c>
      <c r="C21" s="20"/>
      <c r="D21" s="20"/>
      <c r="E21" s="4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24">
        <v>14</v>
      </c>
      <c r="C22" s="20"/>
      <c r="D22" s="20"/>
      <c r="E22" s="4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24">
        <v>15</v>
      </c>
      <c r="C23" s="20"/>
      <c r="D23" s="20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24">
        <v>16</v>
      </c>
      <c r="C24" s="20"/>
      <c r="D24" s="20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24">
        <v>17</v>
      </c>
      <c r="C25" s="20"/>
      <c r="D25" s="20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24">
        <v>18</v>
      </c>
      <c r="C26" s="20"/>
      <c r="D26" s="20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24">
        <v>19</v>
      </c>
      <c r="C27" s="20"/>
      <c r="D27" s="20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24">
        <v>20</v>
      </c>
      <c r="C28" s="20"/>
      <c r="D28" s="20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24">
        <v>21</v>
      </c>
      <c r="C29" s="20"/>
      <c r="D29" s="20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24">
        <v>22</v>
      </c>
      <c r="C30" s="20"/>
      <c r="D30" s="20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24">
        <v>23</v>
      </c>
      <c r="C31" s="20"/>
      <c r="D31" s="20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24">
        <v>24</v>
      </c>
      <c r="C32" s="20"/>
      <c r="D32" s="20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24">
        <v>25</v>
      </c>
      <c r="C33" s="20"/>
      <c r="D33" s="20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 ht="15.5">
      <c r="B34" s="27">
        <f t="shared" ref="B34:B53" si="1">B33+1</f>
        <v>26</v>
      </c>
      <c r="C34" s="27"/>
      <c r="D34" s="27"/>
      <c r="E34" s="27"/>
      <c r="F34" s="27"/>
      <c r="G34" s="27"/>
      <c r="H34" s="27"/>
      <c r="I34" s="27"/>
      <c r="J34" s="27"/>
      <c r="K34" s="27"/>
      <c r="L34" s="28">
        <f t="shared" si="0"/>
        <v>0</v>
      </c>
    </row>
    <row r="35" spans="2:12" ht="15.5">
      <c r="B35" s="27">
        <f t="shared" si="1"/>
        <v>27</v>
      </c>
      <c r="C35" s="27"/>
      <c r="D35" s="27"/>
      <c r="E35" s="27"/>
      <c r="F35" s="27"/>
      <c r="G35" s="27"/>
      <c r="H35" s="27"/>
      <c r="I35" s="27"/>
      <c r="J35" s="27"/>
      <c r="K35" s="27"/>
      <c r="L35" s="28">
        <f t="shared" si="0"/>
        <v>0</v>
      </c>
    </row>
    <row r="36" spans="2:12" ht="15.5">
      <c r="B36" s="27">
        <f t="shared" si="1"/>
        <v>28</v>
      </c>
      <c r="C36" s="27"/>
      <c r="D36" s="27"/>
      <c r="E36" s="27"/>
      <c r="F36" s="27"/>
      <c r="G36" s="27"/>
      <c r="H36" s="27"/>
      <c r="I36" s="27"/>
      <c r="J36" s="27"/>
      <c r="K36" s="27"/>
      <c r="L36" s="28">
        <f t="shared" si="0"/>
        <v>0</v>
      </c>
    </row>
    <row r="37" spans="2:12" ht="15.5">
      <c r="B37" s="27">
        <f t="shared" si="1"/>
        <v>29</v>
      </c>
      <c r="C37" s="27"/>
      <c r="D37" s="27"/>
      <c r="E37" s="27"/>
      <c r="F37" s="27"/>
      <c r="G37" s="27"/>
      <c r="H37" s="27"/>
      <c r="I37" s="27"/>
      <c r="J37" s="27"/>
      <c r="K37" s="27"/>
      <c r="L37" s="28">
        <f t="shared" si="0"/>
        <v>0</v>
      </c>
    </row>
    <row r="38" spans="2:12" ht="15.5">
      <c r="B38" s="27">
        <f t="shared" si="1"/>
        <v>30</v>
      </c>
      <c r="C38" s="27"/>
      <c r="D38" s="27"/>
      <c r="E38" s="27"/>
      <c r="F38" s="27"/>
      <c r="G38" s="27"/>
      <c r="H38" s="27"/>
      <c r="I38" s="27"/>
      <c r="J38" s="27"/>
      <c r="K38" s="27"/>
      <c r="L38" s="28">
        <f t="shared" si="0"/>
        <v>0</v>
      </c>
    </row>
    <row r="39" spans="2:12" ht="15.5">
      <c r="B39" s="27">
        <f t="shared" si="1"/>
        <v>31</v>
      </c>
      <c r="C39" s="27"/>
      <c r="D39" s="27"/>
      <c r="E39" s="27"/>
      <c r="F39" s="27"/>
      <c r="G39" s="27"/>
      <c r="H39" s="27"/>
      <c r="I39" s="27"/>
      <c r="J39" s="27"/>
      <c r="K39" s="27"/>
      <c r="L39" s="28">
        <f t="shared" si="0"/>
        <v>0</v>
      </c>
    </row>
    <row r="40" spans="2:12" ht="15.5">
      <c r="B40" s="27">
        <f t="shared" si="1"/>
        <v>32</v>
      </c>
      <c r="C40" s="27"/>
      <c r="D40" s="27"/>
      <c r="E40" s="27"/>
      <c r="F40" s="27"/>
      <c r="G40" s="27"/>
      <c r="H40" s="27"/>
      <c r="I40" s="27"/>
      <c r="J40" s="27"/>
      <c r="K40" s="27"/>
      <c r="L40" s="28">
        <f t="shared" si="0"/>
        <v>0</v>
      </c>
    </row>
    <row r="41" spans="2:12" ht="15.5">
      <c r="B41" s="27">
        <f t="shared" si="1"/>
        <v>33</v>
      </c>
      <c r="C41" s="27"/>
      <c r="D41" s="27"/>
      <c r="E41" s="27"/>
      <c r="F41" s="27"/>
      <c r="G41" s="27"/>
      <c r="H41" s="27"/>
      <c r="I41" s="27"/>
      <c r="J41" s="27"/>
      <c r="K41" s="27"/>
      <c r="L41" s="28">
        <f t="shared" si="0"/>
        <v>0</v>
      </c>
    </row>
    <row r="42" spans="2:12" ht="15.5">
      <c r="B42" s="27">
        <f t="shared" si="1"/>
        <v>34</v>
      </c>
      <c r="C42" s="27"/>
      <c r="D42" s="27"/>
      <c r="E42" s="27"/>
      <c r="F42" s="27"/>
      <c r="G42" s="27"/>
      <c r="H42" s="27"/>
      <c r="I42" s="27"/>
      <c r="J42" s="27"/>
      <c r="K42" s="27"/>
      <c r="L42" s="28">
        <f t="shared" si="0"/>
        <v>0</v>
      </c>
    </row>
    <row r="43" spans="2:12" ht="15.5">
      <c r="B43" s="27">
        <f t="shared" si="1"/>
        <v>35</v>
      </c>
      <c r="C43" s="27"/>
      <c r="D43" s="27"/>
      <c r="E43" s="27"/>
      <c r="F43" s="27"/>
      <c r="G43" s="27"/>
      <c r="H43" s="27"/>
      <c r="I43" s="27"/>
      <c r="J43" s="27"/>
      <c r="K43" s="27"/>
      <c r="L43" s="28">
        <f t="shared" si="0"/>
        <v>0</v>
      </c>
    </row>
    <row r="44" spans="2:12" ht="15.5">
      <c r="B44" s="27">
        <f t="shared" si="1"/>
        <v>36</v>
      </c>
      <c r="C44" s="27"/>
      <c r="D44" s="27"/>
      <c r="E44" s="27"/>
      <c r="F44" s="27"/>
      <c r="G44" s="27"/>
      <c r="H44" s="27"/>
      <c r="I44" s="27"/>
      <c r="J44" s="27"/>
      <c r="K44" s="27"/>
      <c r="L44" s="28">
        <f t="shared" si="0"/>
        <v>0</v>
      </c>
    </row>
    <row r="45" spans="2:12" ht="15.5">
      <c r="B45" s="27">
        <f t="shared" si="1"/>
        <v>37</v>
      </c>
      <c r="C45" s="29"/>
      <c r="D45" s="27"/>
      <c r="E45" s="27"/>
      <c r="F45" s="27"/>
      <c r="G45" s="27"/>
      <c r="H45" s="27"/>
      <c r="I45" s="27"/>
      <c r="J45" s="27"/>
      <c r="K45" s="27"/>
      <c r="L45" s="28">
        <f t="shared" si="0"/>
        <v>0</v>
      </c>
    </row>
    <row r="46" spans="2:12" ht="15.5">
      <c r="B46" s="27">
        <f t="shared" si="1"/>
        <v>38</v>
      </c>
      <c r="C46" s="29"/>
      <c r="D46" s="27"/>
      <c r="E46" s="27"/>
      <c r="F46" s="27"/>
      <c r="G46" s="27"/>
      <c r="H46" s="27"/>
      <c r="I46" s="27"/>
      <c r="J46" s="27"/>
      <c r="K46" s="27"/>
      <c r="L46" s="28">
        <f t="shared" si="0"/>
        <v>0</v>
      </c>
    </row>
    <row r="47" spans="2:12" ht="15.5">
      <c r="B47" s="27">
        <f t="shared" si="1"/>
        <v>39</v>
      </c>
      <c r="C47" s="29"/>
      <c r="D47" s="27"/>
      <c r="E47" s="27"/>
      <c r="F47" s="27"/>
      <c r="G47" s="27"/>
      <c r="H47" s="27"/>
      <c r="I47" s="27"/>
      <c r="J47" s="27"/>
      <c r="K47" s="27"/>
      <c r="L47" s="28">
        <f t="shared" si="0"/>
        <v>0</v>
      </c>
    </row>
    <row r="48" spans="2:12" ht="15.5">
      <c r="B48" s="27">
        <f t="shared" si="1"/>
        <v>40</v>
      </c>
      <c r="C48" s="29"/>
      <c r="D48" s="27"/>
      <c r="E48" s="27"/>
      <c r="F48" s="27"/>
      <c r="G48" s="27"/>
      <c r="H48" s="27"/>
      <c r="I48" s="27"/>
      <c r="J48" s="27"/>
      <c r="K48" s="27"/>
      <c r="L48" s="28">
        <f t="shared" si="0"/>
        <v>0</v>
      </c>
    </row>
    <row r="49" spans="2:12" ht="15.5">
      <c r="B49" s="27">
        <f t="shared" si="1"/>
        <v>41</v>
      </c>
      <c r="C49" s="29"/>
      <c r="D49" s="27"/>
      <c r="E49" s="27"/>
      <c r="F49" s="27"/>
      <c r="G49" s="27"/>
      <c r="H49" s="27"/>
      <c r="I49" s="27"/>
      <c r="J49" s="27"/>
      <c r="K49" s="27"/>
      <c r="L49" s="28">
        <f t="shared" ref="L49:L53" si="2">SUM(E49:K49)/7</f>
        <v>0</v>
      </c>
    </row>
    <row r="50" spans="2:12" ht="15.5">
      <c r="B50" s="27">
        <f t="shared" si="1"/>
        <v>42</v>
      </c>
      <c r="C50" s="29"/>
      <c r="D50" s="27"/>
      <c r="E50" s="27"/>
      <c r="F50" s="27"/>
      <c r="G50" s="27"/>
      <c r="H50" s="27"/>
      <c r="I50" s="27"/>
      <c r="J50" s="27"/>
      <c r="K50" s="27"/>
      <c r="L50" s="28">
        <f t="shared" si="2"/>
        <v>0</v>
      </c>
    </row>
    <row r="51" spans="2:12" ht="15.5">
      <c r="B51" s="27">
        <f t="shared" si="1"/>
        <v>43</v>
      </c>
      <c r="C51" s="29"/>
      <c r="D51" s="27"/>
      <c r="E51" s="27"/>
      <c r="F51" s="27"/>
      <c r="G51" s="27"/>
      <c r="H51" s="27"/>
      <c r="I51" s="27"/>
      <c r="J51" s="27"/>
      <c r="K51" s="27"/>
      <c r="L51" s="28">
        <f t="shared" si="2"/>
        <v>0</v>
      </c>
    </row>
    <row r="52" spans="2:12" ht="15.5">
      <c r="B52" s="27">
        <f t="shared" si="1"/>
        <v>44</v>
      </c>
      <c r="C52" s="29"/>
      <c r="D52" s="27"/>
      <c r="E52" s="27"/>
      <c r="F52" s="27"/>
      <c r="G52" s="27"/>
      <c r="H52" s="27"/>
      <c r="I52" s="27"/>
      <c r="J52" s="27"/>
      <c r="K52" s="27"/>
      <c r="L52" s="28">
        <f t="shared" si="2"/>
        <v>0</v>
      </c>
    </row>
    <row r="53" spans="2:12" ht="15.5">
      <c r="B53" s="27">
        <f t="shared" si="1"/>
        <v>45</v>
      </c>
      <c r="C53" s="29"/>
      <c r="D53" s="30"/>
      <c r="E53" s="29"/>
      <c r="F53" s="29"/>
      <c r="G53" s="29"/>
      <c r="H53" s="29"/>
      <c r="I53" s="29"/>
      <c r="J53" s="29"/>
      <c r="K53" s="29"/>
      <c r="L53" s="28">
        <f t="shared" si="2"/>
        <v>0</v>
      </c>
    </row>
    <row r="54" spans="2:12" ht="15.5">
      <c r="B54" s="31"/>
      <c r="C54" s="58"/>
      <c r="D54" s="58"/>
      <c r="E54" s="32">
        <f>COUNTIF(E9:E53,"&gt;=70")</f>
        <v>7</v>
      </c>
      <c r="F54" s="32">
        <f t="shared" ref="F54:K54" si="3">COUNTIF(F9:F53,"&gt;=70")</f>
        <v>0</v>
      </c>
      <c r="G54" s="32">
        <f t="shared" si="3"/>
        <v>0</v>
      </c>
      <c r="H54" s="32">
        <f t="shared" si="3"/>
        <v>0</v>
      </c>
      <c r="I54" s="32">
        <f t="shared" si="3"/>
        <v>0</v>
      </c>
      <c r="J54" s="32">
        <f t="shared" si="3"/>
        <v>0</v>
      </c>
      <c r="K54" s="32">
        <f t="shared" si="3"/>
        <v>0</v>
      </c>
      <c r="L54" s="33">
        <f t="shared" ref="L54" si="4">COUNTIF(L9:L48,"&gt;=70")</f>
        <v>0</v>
      </c>
    </row>
    <row r="55" spans="2:12" ht="15.5">
      <c r="B55" s="31"/>
      <c r="C55" s="58"/>
      <c r="D55" s="58"/>
      <c r="E55" s="34">
        <f>COUNTIF(E9:E53,"&lt;70")</f>
        <v>3</v>
      </c>
      <c r="F55" s="34">
        <f t="shared" ref="F55:L55" si="5">COUNTIF(F9:F53,"&lt;70")</f>
        <v>10</v>
      </c>
      <c r="G55" s="34">
        <f t="shared" si="5"/>
        <v>10</v>
      </c>
      <c r="H55" s="34">
        <f t="shared" si="5"/>
        <v>10</v>
      </c>
      <c r="I55" s="34">
        <f t="shared" si="5"/>
        <v>10</v>
      </c>
      <c r="J55" s="34">
        <f t="shared" si="5"/>
        <v>10</v>
      </c>
      <c r="K55" s="34">
        <f t="shared" si="5"/>
        <v>10</v>
      </c>
      <c r="L55" s="34">
        <f t="shared" si="5"/>
        <v>45</v>
      </c>
    </row>
    <row r="56" spans="2:12" ht="15.5">
      <c r="B56" s="31"/>
      <c r="C56" s="58"/>
      <c r="D56" s="58"/>
      <c r="E56" s="34">
        <f>COUNT(E9:E53)</f>
        <v>10</v>
      </c>
      <c r="F56" s="34">
        <f t="shared" ref="F56:L56" si="6">COUNT(F9:F53)</f>
        <v>10</v>
      </c>
      <c r="G56" s="34">
        <f t="shared" si="6"/>
        <v>10</v>
      </c>
      <c r="H56" s="34">
        <f t="shared" si="6"/>
        <v>10</v>
      </c>
      <c r="I56" s="34">
        <f t="shared" si="6"/>
        <v>10</v>
      </c>
      <c r="J56" s="34">
        <f t="shared" si="6"/>
        <v>10</v>
      </c>
      <c r="K56" s="34">
        <f t="shared" si="6"/>
        <v>10</v>
      </c>
      <c r="L56" s="34">
        <f t="shared" si="6"/>
        <v>45</v>
      </c>
    </row>
    <row r="57" spans="2:12" ht="15.5">
      <c r="B57" s="31"/>
      <c r="C57" s="58"/>
      <c r="D57" s="58"/>
      <c r="E57" s="35">
        <f>E54/E56</f>
        <v>0.7</v>
      </c>
      <c r="F57" s="35">
        <f t="shared" ref="F57:L57" si="7">F54/F56</f>
        <v>0</v>
      </c>
      <c r="G57" s="35">
        <f t="shared" si="7"/>
        <v>0</v>
      </c>
      <c r="H57" s="35">
        <f t="shared" si="7"/>
        <v>0</v>
      </c>
      <c r="I57" s="35">
        <f t="shared" si="7"/>
        <v>0</v>
      </c>
      <c r="J57" s="35">
        <f t="shared" si="7"/>
        <v>0</v>
      </c>
      <c r="K57" s="35">
        <f t="shared" si="7"/>
        <v>0</v>
      </c>
      <c r="L57" s="35">
        <f t="shared" si="7"/>
        <v>0</v>
      </c>
    </row>
    <row r="58" spans="2:12" ht="15.5">
      <c r="B58" s="31"/>
      <c r="C58" s="58"/>
      <c r="D58" s="58"/>
      <c r="E58" s="35">
        <f>E55/E56</f>
        <v>0.3</v>
      </c>
      <c r="F58" s="35">
        <f t="shared" ref="F58:L58" si="8">F55/F56</f>
        <v>1</v>
      </c>
      <c r="G58" s="35">
        <f t="shared" si="8"/>
        <v>1</v>
      </c>
      <c r="H58" s="35">
        <f t="shared" si="8"/>
        <v>1</v>
      </c>
      <c r="I58" s="35">
        <f t="shared" si="8"/>
        <v>1</v>
      </c>
      <c r="J58" s="35">
        <f t="shared" si="8"/>
        <v>1</v>
      </c>
      <c r="K58" s="35">
        <f t="shared" si="8"/>
        <v>1</v>
      </c>
      <c r="L58" s="35">
        <f t="shared" si="8"/>
        <v>1</v>
      </c>
    </row>
    <row r="59" spans="2:12" ht="15.5">
      <c r="B59" s="31"/>
      <c r="C59" s="58"/>
      <c r="D59" s="58"/>
      <c r="E59" s="31"/>
      <c r="F59" s="31"/>
      <c r="G59" s="31"/>
      <c r="H59" s="31"/>
      <c r="I59" s="31"/>
      <c r="J59" s="31"/>
      <c r="K59" s="31"/>
      <c r="L59" s="31"/>
    </row>
    <row r="60" spans="2:12">
      <c r="C60" s="1"/>
      <c r="D60" s="1"/>
    </row>
    <row r="61" spans="2:12">
      <c r="E61" s="57"/>
      <c r="F61" s="57"/>
      <c r="G61" s="57"/>
      <c r="H61" s="57"/>
      <c r="I61" s="57"/>
      <c r="J61" s="57"/>
      <c r="K61" s="57"/>
    </row>
    <row r="62" spans="2:12">
      <c r="E62" s="54" t="s">
        <v>15</v>
      </c>
      <c r="F62" s="54"/>
      <c r="G62" s="54"/>
      <c r="H62" s="54"/>
      <c r="I62" s="54"/>
      <c r="J62" s="54"/>
      <c r="K62" s="54"/>
    </row>
  </sheetData>
  <mergeCells count="13">
    <mergeCell ref="F6:K6"/>
    <mergeCell ref="B2:K2"/>
    <mergeCell ref="C3:K3"/>
    <mergeCell ref="E4:F4"/>
    <mergeCell ref="I4:J4"/>
    <mergeCell ref="C59:D59"/>
    <mergeCell ref="E61:K61"/>
    <mergeCell ref="E62:K62"/>
    <mergeCell ref="C54:D54"/>
    <mergeCell ref="C55:D55"/>
    <mergeCell ref="C56:D56"/>
    <mergeCell ref="C57:D57"/>
    <mergeCell ref="C58:D58"/>
  </mergeCells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O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62"/>
  <sheetViews>
    <sheetView topLeftCell="A2" zoomScale="50" zoomScaleNormal="50" workbookViewId="0">
      <selection activeCell="E4" sqref="E4:F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2"/>
      <c r="M2" s="2"/>
    </row>
    <row r="3" spans="1:18">
      <c r="C3" s="56" t="s">
        <v>7</v>
      </c>
      <c r="D3" s="56"/>
      <c r="E3" s="56"/>
      <c r="F3" s="56"/>
      <c r="G3" s="56"/>
      <c r="H3" s="56"/>
      <c r="I3" s="56"/>
      <c r="J3" s="56"/>
      <c r="K3" s="56"/>
      <c r="L3" s="1"/>
      <c r="M3" s="1"/>
    </row>
    <row r="4" spans="1:18">
      <c r="C4" t="s">
        <v>0</v>
      </c>
      <c r="D4" s="17" t="s">
        <v>230</v>
      </c>
      <c r="E4" s="51" t="s">
        <v>231</v>
      </c>
      <c r="F4" s="51"/>
      <c r="H4" t="s">
        <v>1</v>
      </c>
      <c r="I4" s="52">
        <v>45560</v>
      </c>
      <c r="J4" s="52"/>
    </row>
    <row r="5" spans="1:18" ht="6.75" customHeight="1">
      <c r="D5" s="5"/>
    </row>
    <row r="6" spans="1:18">
      <c r="C6" t="s">
        <v>2</v>
      </c>
      <c r="D6" s="18" t="s">
        <v>195</v>
      </c>
      <c r="E6" s="1"/>
      <c r="F6" s="55" t="s">
        <v>51</v>
      </c>
      <c r="G6" s="55"/>
      <c r="H6" s="55"/>
      <c r="I6" s="55"/>
      <c r="J6" s="55"/>
      <c r="K6" s="55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O8">
        <f>AVERAGE(E9:E25)</f>
        <v>86.705882352941174</v>
      </c>
      <c r="Q8">
        <v>17</v>
      </c>
      <c r="R8">
        <v>100</v>
      </c>
    </row>
    <row r="9" spans="1:18">
      <c r="A9" s="6"/>
      <c r="B9" s="38">
        <v>1</v>
      </c>
      <c r="C9" s="39" t="s">
        <v>196</v>
      </c>
      <c r="D9" s="36" t="s">
        <v>197</v>
      </c>
      <c r="E9" s="4">
        <v>84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12</v>
      </c>
      <c r="Q9">
        <v>15</v>
      </c>
      <c r="R9">
        <f>R8*Q9/Q8</f>
        <v>88.235294117647058</v>
      </c>
    </row>
    <row r="10" spans="1:18">
      <c r="A10" s="6"/>
      <c r="B10" s="38">
        <v>2</v>
      </c>
      <c r="C10" s="39" t="s">
        <v>198</v>
      </c>
      <c r="D10" s="37" t="s">
        <v>199</v>
      </c>
      <c r="E10" s="4">
        <v>92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13.142857142857142</v>
      </c>
    </row>
    <row r="11" spans="1:18">
      <c r="A11" s="6"/>
      <c r="B11" s="38">
        <v>3</v>
      </c>
      <c r="C11" s="39" t="s">
        <v>200</v>
      </c>
      <c r="D11" s="37" t="s">
        <v>201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0</v>
      </c>
    </row>
    <row r="12" spans="1:18">
      <c r="A12" s="6"/>
      <c r="B12" s="38">
        <v>4</v>
      </c>
      <c r="C12" s="39" t="s">
        <v>202</v>
      </c>
      <c r="D12" s="37" t="s">
        <v>203</v>
      </c>
      <c r="E12" s="4">
        <v>100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14.285714285714286</v>
      </c>
    </row>
    <row r="13" spans="1:18">
      <c r="A13" s="6"/>
      <c r="B13" s="38">
        <v>5</v>
      </c>
      <c r="C13" s="39" t="s">
        <v>204</v>
      </c>
      <c r="D13" s="37" t="s">
        <v>205</v>
      </c>
      <c r="E13" s="4">
        <v>92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13.142857142857142</v>
      </c>
    </row>
    <row r="14" spans="1:18">
      <c r="A14" s="6"/>
      <c r="B14" s="38">
        <v>6</v>
      </c>
      <c r="C14" s="39" t="s">
        <v>206</v>
      </c>
      <c r="D14" s="37" t="s">
        <v>207</v>
      </c>
      <c r="E14" s="4">
        <v>84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12</v>
      </c>
    </row>
    <row r="15" spans="1:18">
      <c r="A15" s="6"/>
      <c r="B15" s="38">
        <v>7</v>
      </c>
      <c r="C15" s="39" t="s">
        <v>208</v>
      </c>
      <c r="D15" s="37" t="s">
        <v>209</v>
      </c>
      <c r="E15" s="4">
        <v>100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14.285714285714286</v>
      </c>
    </row>
    <row r="16" spans="1:18">
      <c r="A16" s="6"/>
      <c r="B16" s="38">
        <v>8</v>
      </c>
      <c r="C16" s="39" t="s">
        <v>210</v>
      </c>
      <c r="D16" s="37" t="s">
        <v>211</v>
      </c>
      <c r="E16" s="4">
        <v>100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14.285714285714286</v>
      </c>
    </row>
    <row r="17" spans="1:12">
      <c r="A17" s="6"/>
      <c r="B17" s="38">
        <v>9</v>
      </c>
      <c r="C17" s="39" t="s">
        <v>212</v>
      </c>
      <c r="D17" s="37" t="s">
        <v>213</v>
      </c>
      <c r="E17" s="4">
        <v>100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14.285714285714286</v>
      </c>
    </row>
    <row r="18" spans="1:12">
      <c r="A18" s="6"/>
      <c r="B18" s="40">
        <v>10</v>
      </c>
      <c r="C18" s="39" t="s">
        <v>214</v>
      </c>
      <c r="D18" s="37" t="s">
        <v>215</v>
      </c>
      <c r="E18" s="4">
        <v>84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12</v>
      </c>
    </row>
    <row r="19" spans="1:12">
      <c r="A19" s="6"/>
      <c r="B19" s="40">
        <v>11</v>
      </c>
      <c r="C19" s="39" t="s">
        <v>216</v>
      </c>
      <c r="D19" s="37" t="s">
        <v>217</v>
      </c>
      <c r="E19" s="4">
        <v>100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14.285714285714286</v>
      </c>
    </row>
    <row r="20" spans="1:12">
      <c r="A20" s="6"/>
      <c r="B20" s="40">
        <v>12</v>
      </c>
      <c r="C20" s="39" t="s">
        <v>218</v>
      </c>
      <c r="D20" s="37" t="s">
        <v>219</v>
      </c>
      <c r="E20" s="4">
        <v>100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14.285714285714286</v>
      </c>
    </row>
    <row r="21" spans="1:12">
      <c r="A21" s="6"/>
      <c r="B21" s="40">
        <v>13</v>
      </c>
      <c r="C21" s="39" t="s">
        <v>220</v>
      </c>
      <c r="D21" s="37" t="s">
        <v>221</v>
      </c>
      <c r="E21" s="4">
        <v>70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10</v>
      </c>
    </row>
    <row r="22" spans="1:12">
      <c r="A22" s="6"/>
      <c r="B22" s="40">
        <v>14</v>
      </c>
      <c r="C22" s="39" t="s">
        <v>222</v>
      </c>
      <c r="D22" s="37" t="s">
        <v>223</v>
      </c>
      <c r="E22" s="4">
        <v>100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14.285714285714286</v>
      </c>
    </row>
    <row r="23" spans="1:12">
      <c r="A23" s="6"/>
      <c r="B23" s="40">
        <v>15</v>
      </c>
      <c r="C23" s="39" t="s">
        <v>224</v>
      </c>
      <c r="D23" s="37" t="s">
        <v>225</v>
      </c>
      <c r="E23" s="4">
        <v>92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13.142857142857142</v>
      </c>
    </row>
    <row r="24" spans="1:12">
      <c r="A24" s="6"/>
      <c r="B24" s="40">
        <v>16</v>
      </c>
      <c r="C24" s="39" t="s">
        <v>226</v>
      </c>
      <c r="D24" s="37" t="s">
        <v>227</v>
      </c>
      <c r="E24" s="4">
        <v>84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12</v>
      </c>
    </row>
    <row r="25" spans="1:12">
      <c r="A25" s="6"/>
      <c r="B25" s="40">
        <v>17</v>
      </c>
      <c r="C25" s="39" t="s">
        <v>228</v>
      </c>
      <c r="D25" s="37" t="s">
        <v>229</v>
      </c>
      <c r="E25" s="4">
        <v>92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13.142857142857142</v>
      </c>
    </row>
    <row r="26" spans="1:12">
      <c r="A26" s="6"/>
      <c r="B26" s="40">
        <v>18</v>
      </c>
      <c r="C26" s="39"/>
      <c r="D26" s="37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A27" s="6"/>
      <c r="B27" s="40">
        <v>19</v>
      </c>
      <c r="C27" s="39"/>
      <c r="D27" s="37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A28" s="6"/>
      <c r="B28" s="40">
        <v>20</v>
      </c>
      <c r="C28" s="39"/>
      <c r="D28" s="37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A29" s="6"/>
      <c r="B29" s="40">
        <v>21</v>
      </c>
      <c r="C29" s="39"/>
      <c r="D29" s="37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A30" s="6"/>
      <c r="B30" s="40">
        <v>22</v>
      </c>
      <c r="C30" s="39"/>
      <c r="D30" s="37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A31" s="6"/>
      <c r="B31" s="40">
        <v>23</v>
      </c>
      <c r="C31" s="39"/>
      <c r="D31" s="37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A32" s="6"/>
      <c r="B32" s="40">
        <v>24</v>
      </c>
      <c r="C32" s="39"/>
      <c r="D32" s="37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1:12">
      <c r="A33" s="6"/>
      <c r="B33" s="40">
        <v>25</v>
      </c>
      <c r="C33" s="39"/>
      <c r="D33" s="37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1:12">
      <c r="A34" s="6"/>
      <c r="B34" s="40">
        <v>26</v>
      </c>
      <c r="C34" s="39"/>
      <c r="D34" s="3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1:12">
      <c r="B35" s="40">
        <v>27</v>
      </c>
      <c r="C35" s="39"/>
      <c r="D35" s="3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1:12">
      <c r="B36" s="40">
        <v>28</v>
      </c>
      <c r="C36" s="39"/>
      <c r="D36" s="3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1:12">
      <c r="B37" s="40">
        <v>29</v>
      </c>
      <c r="C37" s="39"/>
      <c r="D37" s="3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1:12">
      <c r="B38" s="6">
        <f t="shared" ref="B38:B53" si="1">B37+1</f>
        <v>30</v>
      </c>
      <c r="C38" s="39"/>
      <c r="D38" s="3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1:12">
      <c r="B39" s="6">
        <f t="shared" si="1"/>
        <v>31</v>
      </c>
      <c r="C39" s="6"/>
      <c r="D39" s="6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1:12">
      <c r="B40" s="6">
        <f t="shared" si="1"/>
        <v>32</v>
      </c>
      <c r="C40" s="6"/>
      <c r="D40" s="6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1:12">
      <c r="B41" s="6">
        <f t="shared" si="1"/>
        <v>33</v>
      </c>
      <c r="C41" s="6"/>
      <c r="D41" s="6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1:12">
      <c r="B42" s="6">
        <f t="shared" si="1"/>
        <v>34</v>
      </c>
      <c r="C42" s="6"/>
      <c r="D42" s="6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1:12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1:12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3"/>
      <c r="D54" s="53"/>
      <c r="E54" s="10">
        <f>COUNTIF(E9:E53,"&gt;=70")</f>
        <v>16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53"/>
      <c r="D55" s="53"/>
      <c r="E55" s="11">
        <f>COUNTIF(E9:E53,"&lt;70")</f>
        <v>1</v>
      </c>
      <c r="F55" s="11">
        <f t="shared" ref="F55:L55" si="5">COUNTIF(F9:F53,"&lt;70")</f>
        <v>17</v>
      </c>
      <c r="G55" s="11">
        <f t="shared" si="5"/>
        <v>17</v>
      </c>
      <c r="H55" s="11">
        <f t="shared" si="5"/>
        <v>17</v>
      </c>
      <c r="I55" s="11">
        <f t="shared" si="5"/>
        <v>17</v>
      </c>
      <c r="J55" s="11">
        <f t="shared" si="5"/>
        <v>17</v>
      </c>
      <c r="K55" s="11">
        <f t="shared" si="5"/>
        <v>17</v>
      </c>
      <c r="L55" s="11">
        <f t="shared" si="5"/>
        <v>45</v>
      </c>
    </row>
    <row r="56" spans="2:12">
      <c r="C56" s="53"/>
      <c r="D56" s="53"/>
      <c r="E56" s="11">
        <f>COUNT(E9:E53)</f>
        <v>17</v>
      </c>
      <c r="F56" s="11">
        <f t="shared" ref="F56:L56" si="6">COUNT(F9:F53)</f>
        <v>17</v>
      </c>
      <c r="G56" s="11">
        <f t="shared" si="6"/>
        <v>17</v>
      </c>
      <c r="H56" s="11">
        <f t="shared" si="6"/>
        <v>17</v>
      </c>
      <c r="I56" s="11">
        <f t="shared" si="6"/>
        <v>17</v>
      </c>
      <c r="J56" s="11">
        <f t="shared" si="6"/>
        <v>17</v>
      </c>
      <c r="K56" s="11">
        <f t="shared" si="6"/>
        <v>17</v>
      </c>
      <c r="L56" s="11">
        <f t="shared" si="6"/>
        <v>45</v>
      </c>
    </row>
    <row r="57" spans="2:12">
      <c r="C57" s="53"/>
      <c r="D57" s="53"/>
      <c r="E57" s="12">
        <f>E54/E56</f>
        <v>0.94117647058823528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53"/>
      <c r="D58" s="53"/>
      <c r="E58" s="12">
        <f>E55/E56</f>
        <v>5.8823529411764705E-2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53"/>
      <c r="D59" s="53"/>
    </row>
    <row r="60" spans="2:12">
      <c r="C60" s="1"/>
      <c r="D60" s="1"/>
    </row>
    <row r="61" spans="2:12">
      <c r="E61" s="57"/>
      <c r="F61" s="57"/>
      <c r="G61" s="57"/>
      <c r="H61" s="57"/>
      <c r="I61" s="57"/>
      <c r="J61" s="57"/>
      <c r="K61" s="57"/>
    </row>
    <row r="62" spans="2:12">
      <c r="E62" s="54" t="s">
        <v>15</v>
      </c>
      <c r="F62" s="54"/>
      <c r="G62" s="54"/>
      <c r="H62" s="54"/>
      <c r="I62" s="54"/>
      <c r="J62" s="54"/>
      <c r="K62" s="54"/>
    </row>
  </sheetData>
  <mergeCells count="13">
    <mergeCell ref="B2:K2"/>
    <mergeCell ref="C3:K3"/>
    <mergeCell ref="E4:F4"/>
    <mergeCell ref="I4:J4"/>
    <mergeCell ref="F6:K6"/>
    <mergeCell ref="C59:D59"/>
    <mergeCell ref="E61:K61"/>
    <mergeCell ref="E62:K62"/>
    <mergeCell ref="C54:D54"/>
    <mergeCell ref="C55:D55"/>
    <mergeCell ref="C56:D56"/>
    <mergeCell ref="C57:D57"/>
    <mergeCell ref="C58:D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TDI I 507 B</vt:lpstr>
      <vt:lpstr>MLO 307 A</vt:lpstr>
      <vt:lpstr>EE 307 A</vt:lpstr>
      <vt:lpstr>DCO 907 A</vt:lpstr>
      <vt:lpstr>HD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2024-10-07T04:17:42Z</dcterms:modified>
</cp:coreProperties>
</file>