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FINAL\"/>
    </mc:Choice>
  </mc:AlternateContent>
  <xr:revisionPtr revIDLastSave="0" documentId="13_ncr:1_{068CBEA6-57D7-4187-8E07-5C0B3006829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4" l="1"/>
  <c r="I16" i="24"/>
  <c r="L19" i="24"/>
  <c r="L17" i="24"/>
  <c r="L15" i="24"/>
  <c r="I15" i="24"/>
  <c r="L18" i="23"/>
  <c r="L16" i="23"/>
  <c r="L15" i="23"/>
  <c r="I15" i="23"/>
  <c r="L18" i="22" l="1"/>
  <c r="L16" i="22"/>
  <c r="L15" i="22"/>
  <c r="I15" i="22"/>
  <c r="N28" i="25"/>
  <c r="M28" i="25"/>
  <c r="K28" i="25"/>
  <c r="G28" i="25"/>
  <c r="F28" i="25"/>
  <c r="I18" i="25"/>
  <c r="E17" i="25"/>
  <c r="I17" i="25" s="1"/>
  <c r="J17" i="25" s="1"/>
  <c r="D17" i="25"/>
  <c r="C17" i="25"/>
  <c r="A17" i="25"/>
  <c r="E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H17" i="25"/>
  <c r="E28" i="25"/>
  <c r="E29" i="24"/>
  <c r="E28" i="23"/>
  <c r="E28" i="22"/>
  <c r="I29" i="10"/>
  <c r="J29" i="10" s="1"/>
  <c r="H29" i="10"/>
  <c r="L29" i="10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<sst xmlns="http://schemas.openxmlformats.org/spreadsheetml/2006/main" count="268" uniqueCount="54">
  <si>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</si>
  <si>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</si>
  <si>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</si>
  <si>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</si>
  <si>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</si>
  <si>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</si>
  <si>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</si>
  <si>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</si>
  <si>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</si>
  <si>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</si>
  <si>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</si>
  <si>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</si>
  <si>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</si>
  <si>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</si>
  <si>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</si>
  <si>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</si>
  <si>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</si>
  <si>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</si>
  <si>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</si>
  <si>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</si>
  <si>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</si>
  <si>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</si>
  <si>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</si>
  <si>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</si>
  <si>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</si>
  <si>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</si>
  <si>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</si>
  <si>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</si>
  <si>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</si>
  <si>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</si>
  <si>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</si>
  <si>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</si>
  <si>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</si>
  <si>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</si>
  <si>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</si>
  <si>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</si>
  <si>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</si>
  <si>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</si>
  <si>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</si>
  <si>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</si>
  <si>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</si>
  <si>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</si>
  <si>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ECONOMIA EMPRESARIAL</t>
  </si>
  <si>
    <t>DESARROLLO DE LA COMPETITIVIDAD ORGANIZACIONAL</t>
  </si>
  <si>
    <t>907 A</t>
  </si>
  <si>
    <t>HABILIDADES DIRECTIVAS I</t>
  </si>
  <si>
    <t>307 C</t>
  </si>
  <si>
    <t>II</t>
  </si>
  <si>
    <t>III</t>
  </si>
  <si>
    <t>AGOSTO-DICIEMBRE 2024</t>
  </si>
  <si>
    <t>IV</t>
  </si>
  <si>
    <t>V</t>
  </si>
  <si>
    <t>LC. ANA KARENINA CORDOBA FERMAN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</si>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</sst>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" zoomScale="85" zoomScaleNormal="85" zoomScaleSheetLayoutView="100" workbookViewId="0">
      <selection activeCell="P7" sqref="P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5</v>
      </c>
      <c r="I8" s="36" t="s">
        <v>7</v>
      </c>
      <c r="J8" s="36"/>
      <c r="K8" s="36"/>
      <c r="L8" s="37" t="s">
        <v>49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5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34</v>
      </c>
      <c r="F14" s="9">
        <v>28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35</v>
      </c>
      <c r="G15" s="9"/>
      <c r="H15" s="10"/>
      <c r="I15" s="9">
        <f t="shared" ref="I15" si="0">(E15-SUM(F15:G15))-K15</f>
        <v>1</v>
      </c>
      <c r="J15" s="10"/>
      <c r="K15" s="9">
        <v>0</v>
      </c>
      <c r="L15" s="10">
        <f t="shared" ref="L15:L18" si="1">K15/E15</f>
        <v>0</v>
      </c>
      <c r="M15" s="9">
        <v>92</v>
      </c>
      <c r="N15" s="15">
        <v>0.67</v>
      </c>
    </row>
    <row r="16" spans="1:14" s="11" customFormat="1" x14ac:dyDescent="0.25">
      <c r="A16" s="8" t="s">
        <v>42</v>
      </c>
      <c r="B16" s="9" t="s">
        <v>47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77</v>
      </c>
      <c r="N16" s="15">
        <v>0.79</v>
      </c>
    </row>
    <row r="17" spans="1:14" s="11" customFormat="1" ht="25" x14ac:dyDescent="0.25">
      <c r="A17" s="8" t="s">
        <v>43</v>
      </c>
      <c r="B17" s="9" t="s">
        <v>47</v>
      </c>
      <c r="C17" s="9" t="s">
        <v>44</v>
      </c>
      <c r="D17" s="9" t="s">
        <v>33</v>
      </c>
      <c r="E17" s="9">
        <v>10</v>
      </c>
      <c r="F17" s="9">
        <v>9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86</v>
      </c>
      <c r="N17" s="15">
        <v>0.7</v>
      </c>
    </row>
    <row r="18" spans="1:14" s="11" customFormat="1" ht="25" x14ac:dyDescent="0.25">
      <c r="A18" s="8" t="s">
        <v>45</v>
      </c>
      <c r="B18" s="9" t="s">
        <v>47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120</v>
      </c>
      <c r="G28" s="17">
        <f>SUM(G14:G27)</f>
        <v>0</v>
      </c>
      <c r="H28" s="18">
        <f>SUM(F28:G28)/E28</f>
        <v>0.88235294117647056</v>
      </c>
      <c r="I28" s="17">
        <f t="shared" ref="I28" si="2">(E28-SUM(F28:G28))-K28</f>
        <v>16</v>
      </c>
      <c r="J28" s="18">
        <f t="shared" ref="J28" si="3">I28/E28</f>
        <v>0.11764705882352941</v>
      </c>
      <c r="K28" s="17">
        <f>SUM(K14:K27)</f>
        <v>0</v>
      </c>
      <c r="L28" s="18">
        <f t="shared" ref="L28" si="4">K28/E28</f>
        <v>0</v>
      </c>
      <c r="M28" s="17">
        <f>AVERAGE(M14:M27)</f>
        <v>84.6</v>
      </c>
      <c r="N28" s="19">
        <f>AVERAGE(N14:N27)</f>
        <v>0.70799999999999996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48</v>
      </c>
      <c r="C15" s="9" t="s">
        <v>41</v>
      </c>
      <c r="D15" s="9" t="s">
        <v>33</v>
      </c>
      <c r="E15" s="9">
        <v>36</v>
      </c>
      <c r="F15" s="9">
        <v>32</v>
      </c>
      <c r="G15" s="9"/>
      <c r="H15" s="10"/>
      <c r="I15" s="9">
        <f t="shared" ref="I15" si="0">(E15-SUM(F15:G15))-K15</f>
        <v>4</v>
      </c>
      <c r="J15" s="10"/>
      <c r="K15" s="9">
        <v>0</v>
      </c>
      <c r="L15" s="10">
        <f t="shared" ref="L15:L18" si="1">K15/E15</f>
        <v>0</v>
      </c>
      <c r="M15" s="9">
        <v>75</v>
      </c>
      <c r="N15" s="15">
        <v>0.47</v>
      </c>
    </row>
    <row r="16" spans="1:14" s="11" customFormat="1" x14ac:dyDescent="0.25">
      <c r="A16" s="8" t="s">
        <v>42</v>
      </c>
      <c r="B16" s="9" t="s">
        <v>48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76</v>
      </c>
      <c r="N16" s="15">
        <v>0.74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92</v>
      </c>
      <c r="N17" s="15">
        <v>0.4</v>
      </c>
    </row>
    <row r="18" spans="1:14" s="11" customFormat="1" ht="25" x14ac:dyDescent="0.25">
      <c r="A18" s="8" t="s">
        <v>45</v>
      </c>
      <c r="B18" s="9" t="s">
        <v>48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90</v>
      </c>
      <c r="G28" s="17">
        <f>SUM(G14:G27)</f>
        <v>0</v>
      </c>
      <c r="H28" s="18">
        <f>SUM(F28:G28)/E28</f>
        <v>0.66176470588235292</v>
      </c>
      <c r="I28" s="17">
        <f t="shared" ref="I28" si="2">(E28-SUM(F28:G28))-K28</f>
        <v>46</v>
      </c>
      <c r="J28" s="18">
        <f t="shared" ref="J28" si="3">I28/E28</f>
        <v>0.33823529411764708</v>
      </c>
      <c r="K28" s="17">
        <f>SUM(K14:K27)</f>
        <v>0</v>
      </c>
      <c r="L28" s="18">
        <f t="shared" ref="L28" si="4">K28/E28</f>
        <v>0</v>
      </c>
      <c r="M28" s="17">
        <f>AVERAGE(M14:M27)</f>
        <v>83.5</v>
      </c>
      <c r="N28" s="19">
        <f>AVERAGE(N14:N27)</f>
        <v>0.57999999999999996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2" zoomScale="85" zoomScaleNormal="85" zoomScaleSheetLayoutView="100" workbookViewId="0">
      <selection activeCell="E15" sqref="E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47</v>
      </c>
      <c r="C14" s="9" t="s">
        <v>37</v>
      </c>
      <c r="D14" s="9" t="s">
        <v>33</v>
      </c>
      <c r="E14" s="9">
        <v>34</v>
      </c>
      <c r="F14" s="9">
        <v>30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87</v>
      </c>
      <c r="N14" s="15">
        <v>0.82</v>
      </c>
    </row>
    <row r="15" spans="1:14" s="11" customFormat="1" x14ac:dyDescent="0.25">
      <c r="A15" s="8" t="s">
        <v>40</v>
      </c>
      <c r="B15" s="9" t="s">
        <v>50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" si="0">(E15-SUM(F15:G15))-K15</f>
        <v>2</v>
      </c>
      <c r="J15" s="10"/>
      <c r="K15" s="9">
        <v>0</v>
      </c>
      <c r="L15" s="10">
        <f>K15/E15</f>
        <v>0</v>
      </c>
      <c r="M15" s="9">
        <v>87</v>
      </c>
      <c r="N15" s="15">
        <v>0.72</v>
      </c>
    </row>
    <row r="16" spans="1:14" s="11" customFormat="1" x14ac:dyDescent="0.25">
      <c r="A16" s="8" t="s">
        <v>40</v>
      </c>
      <c r="B16" s="9" t="s">
        <v>51</v>
      </c>
      <c r="C16" s="9" t="s">
        <v>41</v>
      </c>
      <c r="D16" s="9" t="s">
        <v>33</v>
      </c>
      <c r="E16" s="9">
        <v>36</v>
      </c>
      <c r="F16" s="9">
        <v>34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>K16/E16</f>
        <v>0</v>
      </c>
      <c r="M16" s="9">
        <v>87</v>
      </c>
      <c r="N16" s="15">
        <v>0.72</v>
      </c>
    </row>
    <row r="17" spans="1:14" s="11" customFormat="1" x14ac:dyDescent="0.25">
      <c r="A17" s="8" t="s">
        <v>42</v>
      </c>
      <c r="B17" s="9" t="s">
        <v>50</v>
      </c>
      <c r="C17" s="9" t="s">
        <v>41</v>
      </c>
      <c r="D17" s="9" t="s">
        <v>33</v>
      </c>
      <c r="E17" s="9">
        <v>39</v>
      </c>
      <c r="F17" s="9">
        <v>32</v>
      </c>
      <c r="G17" s="9"/>
      <c r="H17" s="10"/>
      <c r="I17" s="9">
        <v>7</v>
      </c>
      <c r="J17" s="10"/>
      <c r="K17" s="9">
        <v>0</v>
      </c>
      <c r="L17" s="10">
        <f t="shared" ref="L17:L19" si="2">K17/E17</f>
        <v>0</v>
      </c>
      <c r="M17" s="9">
        <v>75</v>
      </c>
      <c r="N17" s="15">
        <v>0.74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10</v>
      </c>
      <c r="F18" s="9">
        <v>10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0.8</v>
      </c>
    </row>
    <row r="19" spans="1:14" s="11" customFormat="1" ht="25" x14ac:dyDescent="0.25">
      <c r="A19" s="8" t="s">
        <v>45</v>
      </c>
      <c r="B19" s="9" t="s">
        <v>50</v>
      </c>
      <c r="C19" s="9" t="s">
        <v>46</v>
      </c>
      <c r="D19" s="9" t="s">
        <v>33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f t="shared" si="2"/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157</v>
      </c>
      <c r="G29" s="17">
        <f>SUM(G14:G28)</f>
        <v>0</v>
      </c>
      <c r="H29" s="18">
        <f>SUM(F29:G29)/E29</f>
        <v>0.91279069767441856</v>
      </c>
      <c r="I29" s="17">
        <f t="shared" ref="I29" si="3">(E29-SUM(F29:G29))-K29</f>
        <v>15</v>
      </c>
      <c r="J29" s="18">
        <f t="shared" ref="J29" si="4">I29/E29</f>
        <v>8.7209302325581398E-2</v>
      </c>
      <c r="K29" s="17">
        <f>SUM(K14:K28)</f>
        <v>0</v>
      </c>
      <c r="L29" s="18">
        <f t="shared" ref="L29" si="5">K29/E29</f>
        <v>0</v>
      </c>
      <c r="M29" s="17">
        <f>AVERAGE(M14:M28)</f>
        <v>87.666666666666671</v>
      </c>
      <c r="N29" s="19">
        <f>AVERAGE(N14:N28)</f>
        <v>0.79999999999999993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TALLER DE INVESTIGACION I</v>
      </c>
      <c r="B14" s="9" t="s">
        <v>18</v>
      </c>
      <c r="C14" s="9" t="str">
        <f>'1'!C14</f>
        <v>507 B</v>
      </c>
      <c r="D14" s="9" t="str">
        <f>'1'!D14</f>
        <v>IGEM</v>
      </c>
      <c r="E14" s="9">
        <f>'1'!E14</f>
        <v>34</v>
      </c>
      <c r="F14" s="9">
        <v>30</v>
      </c>
      <c r="G14" s="9">
        <v>1</v>
      </c>
      <c r="H14" s="10">
        <v>0.91</v>
      </c>
      <c r="I14" s="9">
        <f t="shared" ref="I14:I28" si="0">(E14-SUM(F14:G14))-K14</f>
        <v>3</v>
      </c>
      <c r="J14" s="10">
        <f t="shared" ref="J14:J28" si="1">I14/E14</f>
        <v>8.8235294117647065E-2</v>
      </c>
      <c r="K14" s="9">
        <v>0</v>
      </c>
      <c r="L14" s="10">
        <f t="shared" ref="L14:L28" si="2">K14/E14</f>
        <v>0</v>
      </c>
      <c r="M14" s="9">
        <v>88</v>
      </c>
      <c r="N14" s="15">
        <v>0.8</v>
      </c>
    </row>
    <row r="15" spans="1:14" s="11" customFormat="1" x14ac:dyDescent="0.25">
      <c r="A15" s="9" t="str">
        <f>'1'!A15</f>
        <v>MARCO LEGAL DE LAS ORGANIZACIONES</v>
      </c>
      <c r="B15" s="9" t="s">
        <v>18</v>
      </c>
      <c r="C15" s="9" t="str">
        <f>'1'!C15</f>
        <v>307 A</v>
      </c>
      <c r="D15" s="9" t="str">
        <f>'1'!D15</f>
        <v>IGEM</v>
      </c>
      <c r="E15" s="9">
        <f>'1'!E15</f>
        <v>36</v>
      </c>
      <c r="F15" s="9">
        <v>28</v>
      </c>
      <c r="G15" s="9">
        <v>8</v>
      </c>
      <c r="H15" s="10">
        <v>0.93</v>
      </c>
      <c r="I15" s="9">
        <v>1</v>
      </c>
      <c r="J15" s="10">
        <f t="shared" si="1"/>
        <v>2.7777777777777776E-2</v>
      </c>
      <c r="K15" s="9">
        <v>0</v>
      </c>
      <c r="L15" s="10">
        <f t="shared" si="2"/>
        <v>0</v>
      </c>
      <c r="M15" s="9">
        <v>88</v>
      </c>
      <c r="N15" s="15">
        <v>0.7</v>
      </c>
    </row>
    <row r="16" spans="1:14" s="11" customFormat="1" x14ac:dyDescent="0.25">
      <c r="A16" s="9" t="str">
        <f>'1'!A16</f>
        <v>ECONOMIA EMPRESARIAL</v>
      </c>
      <c r="B16" s="9" t="s">
        <v>18</v>
      </c>
      <c r="C16" s="9" t="str">
        <f>'1'!C16</f>
        <v>307 A</v>
      </c>
      <c r="D16" s="9" t="str">
        <f>'1'!D16</f>
        <v>IGEM</v>
      </c>
      <c r="E16" s="9">
        <f>'1'!E16</f>
        <v>39</v>
      </c>
      <c r="F16" s="9">
        <v>30</v>
      </c>
      <c r="G16" s="9">
        <v>7</v>
      </c>
      <c r="H16" s="10">
        <v>0.9</v>
      </c>
      <c r="I16" s="9">
        <v>2</v>
      </c>
      <c r="J16" s="10">
        <v>0.1</v>
      </c>
      <c r="K16" s="9">
        <v>0</v>
      </c>
      <c r="L16" s="10">
        <f t="shared" si="2"/>
        <v>0</v>
      </c>
      <c r="M16" s="9">
        <v>80</v>
      </c>
      <c r="N16" s="15">
        <v>0.64</v>
      </c>
    </row>
    <row r="17" spans="1:14" s="11" customFormat="1" ht="25" x14ac:dyDescent="0.25">
      <c r="A17" s="9" t="str">
        <f>'1'!A18</f>
        <v>HABILIDADES DIRECTIVAS I</v>
      </c>
      <c r="B17" s="9" t="s">
        <v>18</v>
      </c>
      <c r="C17" s="9" t="str">
        <f>'1'!C18</f>
        <v>307 C</v>
      </c>
      <c r="D17" s="9" t="str">
        <f>'1'!D18</f>
        <v>IGEM</v>
      </c>
      <c r="E17" s="9">
        <f>'1'!E18</f>
        <v>17</v>
      </c>
      <c r="F17" s="9">
        <v>17</v>
      </c>
      <c r="G17" s="9">
        <v>0</v>
      </c>
      <c r="H17" s="10">
        <f t="shared" ref="H14:H17" si="3">F17/E17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93</v>
      </c>
      <c r="N17" s="15">
        <v>0.71</v>
      </c>
    </row>
    <row r="18" spans="1:14" s="11" customFormat="1" ht="25" x14ac:dyDescent="0.25">
      <c r="A18" s="9" t="s">
        <v>43</v>
      </c>
      <c r="B18" s="9" t="s">
        <v>18</v>
      </c>
      <c r="C18" s="9" t="s">
        <v>44</v>
      </c>
      <c r="D18" s="9" t="s">
        <v>33</v>
      </c>
      <c r="E18" s="9">
        <v>10</v>
      </c>
      <c r="F18" s="9">
        <v>9</v>
      </c>
      <c r="G18" s="9">
        <v>1</v>
      </c>
      <c r="H18" s="10">
        <v>1</v>
      </c>
      <c r="I18" s="9">
        <f t="shared" si="0"/>
        <v>0</v>
      </c>
      <c r="J18" s="10">
        <v>0</v>
      </c>
      <c r="K18" s="9">
        <v>0</v>
      </c>
      <c r="L18" s="10">
        <f t="shared" si="2"/>
        <v>0</v>
      </c>
      <c r="M18" s="9">
        <v>90</v>
      </c>
      <c r="N18" s="15">
        <v>0.7</v>
      </c>
    </row>
    <row r="19" spans="1:14" s="11" customFormat="1" x14ac:dyDescent="0.25">
      <c r="A19" s="9" t="s">
        <v>53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114</v>
      </c>
      <c r="G28" s="17">
        <f>SUM(G14:G27)</f>
        <v>17</v>
      </c>
      <c r="H28" s="18">
        <f>SUM(F28:G28)/E28</f>
        <v>0.96323529411764708</v>
      </c>
      <c r="I28" s="17">
        <f t="shared" si="0"/>
        <v>5</v>
      </c>
      <c r="J28" s="18">
        <f t="shared" si="1"/>
        <v>3.6764705882352942E-2</v>
      </c>
      <c r="K28" s="17">
        <f>SUM(K14:K27)</f>
        <v>0</v>
      </c>
      <c r="L28" s="18">
        <f t="shared" si="2"/>
        <v>0</v>
      </c>
      <c r="M28" s="17">
        <f>AVERAGE(M14:M27)</f>
        <v>87.8</v>
      </c>
      <c r="N28" s="19">
        <f>AVERAGE(N14:N27)</f>
        <v>0.71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 t="s">
        <v>52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2024-12-17T23:04:13Z</dcterms:modified>
  <cp:category/>
  <cp:contentStatus/>
</cp:coreProperties>
</file>