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/>
  </bookViews>
  <sheets>
    <sheet name="SG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K19" i="1" l="1"/>
  <c r="P13" i="1"/>
  <c r="L18" i="1"/>
  <c r="M18" i="1"/>
  <c r="N18" i="1"/>
  <c r="O18" i="1"/>
  <c r="L19" i="1"/>
  <c r="M19" i="1"/>
  <c r="N19" i="1"/>
  <c r="O19" i="1"/>
  <c r="L20" i="1"/>
  <c r="M20" i="1"/>
  <c r="N20" i="1"/>
  <c r="O20" i="1"/>
  <c r="B10" i="1"/>
  <c r="O21" i="1" l="1"/>
  <c r="M21" i="1"/>
  <c r="P14" i="1"/>
  <c r="P10" i="1"/>
  <c r="N22" i="1"/>
  <c r="P9" i="1"/>
  <c r="P15" i="1"/>
  <c r="P11" i="1"/>
  <c r="L22" i="1"/>
  <c r="K20" i="1"/>
  <c r="K22" i="1" s="1"/>
  <c r="J20" i="1"/>
  <c r="M22" i="1"/>
  <c r="N21" i="1"/>
  <c r="O22" i="1"/>
  <c r="P16" i="1"/>
  <c r="K18" i="1"/>
  <c r="P17" i="1"/>
  <c r="P12" i="1"/>
  <c r="J18" i="1"/>
  <c r="J21" i="1" s="1"/>
  <c r="L21" i="1"/>
  <c r="J19" i="1"/>
  <c r="B11" i="1"/>
  <c r="B12" i="1" s="1"/>
  <c r="B13" i="1" s="1"/>
  <c r="B14" i="1" s="1"/>
  <c r="B15" i="1" s="1"/>
  <c r="B16" i="1" s="1"/>
  <c r="B17" i="1" s="1"/>
  <c r="J22" i="1" l="1"/>
  <c r="P18" i="1"/>
  <c r="P20" i="1"/>
  <c r="K21" i="1"/>
  <c r="P19" i="1"/>
  <c r="P22" i="1" l="1"/>
  <c r="P21" i="1"/>
</calcChain>
</file>

<file path=xl/sharedStrings.xml><?xml version="1.0" encoding="utf-8"?>
<sst xmlns="http://schemas.openxmlformats.org/spreadsheetml/2006/main" count="27" uniqueCount="27">
  <si>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</si>
  <si>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</si>
  <si>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</si>
  <si>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</si>
  <si>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</si>
  <si>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</si>
  <si>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</si>
  <si>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</si>
  <si>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</si>
  <si>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</si>
  <si>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</si>
  <si>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</si>
  <si>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</si>
  <si>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</si>
  <si>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</si>
  <si>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</si>
  <si>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</si>
  <si>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</si>
  <si>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</si>
  <si>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</si>
  <si>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</si>
  <si>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</si>
  <si>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</si>
  <si>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M.I.I INOCENCIO GARCIA HUERTA</t>
  </si>
  <si>
    <t>SISTEMAS DE GESTION</t>
  </si>
  <si>
    <t>AGOSTO-DICIEMBRE 2024</t>
  </si>
  <si>
    <t>ADELC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</si>
</sst>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9" formatCode="0.0"/>
  </numFmts>
  <fonts count="9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Border="1" applyAlignment="1"/>
    <xf numFmtId="0" fontId="8" fillId="0" borderId="11" xfId="0" applyFont="1" applyBorder="1" applyAlignment="1"/>
    <xf numFmtId="0" fontId="0" fillId="0" borderId="10" xfId="0" applyBorder="1" applyAlignment="1"/>
    <xf numFmtId="0" fontId="8" fillId="0" borderId="8" xfId="0" applyFont="1" applyBorder="1" applyAlignment="1"/>
    <xf numFmtId="0" fontId="0" fillId="0" borderId="0" xfId="0" applyAlignment="1"/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3" fillId="3" borderId="3" xfId="0" applyFont="1" applyFill="1" applyBorder="1" applyAlignment="1">
      <alignment horizontal="center"/>
    </xf>
    <xf numFmtId="0" fontId="6" fillId="0" borderId="5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13" xfId="0" applyFont="1" applyBorder="1"/>
    <xf numFmtId="0" fontId="8" fillId="0" borderId="14" xfId="0" applyFont="1" applyBorder="1" applyAlignment="1">
      <alignment horizontal="left" vertical="center"/>
    </xf>
    <xf numFmtId="0" fontId="6" fillId="0" borderId="0" xfId="0" applyFont="1"/>
    <xf numFmtId="0" fontId="6" fillId="0" borderId="15" xfId="0" applyFont="1" applyBorder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17A809-4417-67F7-44FF-4C5C7249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wnloads\Seguimiento%20del%20cur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211U0068</v>
          </cell>
          <cell r="C3" t="str">
            <v>ANTEMATE VELASCO LIZBETH</v>
          </cell>
        </row>
        <row r="4">
          <cell r="B4" t="str">
            <v>211U0075</v>
          </cell>
          <cell r="C4" t="str">
            <v>CHAPOL PONCIANO ROSA ISELA</v>
          </cell>
        </row>
        <row r="5">
          <cell r="B5" t="str">
            <v>211U0078</v>
          </cell>
          <cell r="C5" t="str">
            <v>CHIGUIL PEREZ AURORA</v>
          </cell>
        </row>
        <row r="6">
          <cell r="B6" t="str">
            <v>211U0085</v>
          </cell>
          <cell r="C6" t="str">
            <v>FIGUEROA GOMEZ MARIA FERNANDA</v>
          </cell>
        </row>
        <row r="7">
          <cell r="B7" t="str">
            <v>201U0029</v>
          </cell>
          <cell r="C7" t="str">
            <v>JARAMILLO CATEMAXCA ARLETH</v>
          </cell>
        </row>
        <row r="8">
          <cell r="B8" t="str">
            <v>211U0605</v>
          </cell>
          <cell r="C8" t="str">
            <v>LINARES MIL FATIMA</v>
          </cell>
        </row>
        <row r="9">
          <cell r="B9" t="str">
            <v>211U0505</v>
          </cell>
          <cell r="C9" t="str">
            <v>MENDOZA MARTINEZ JOSSELIN</v>
          </cell>
        </row>
        <row r="10">
          <cell r="B10" t="str">
            <v>211U0109</v>
          </cell>
          <cell r="C10" t="str">
            <v>PUCHETA PUCHETA CESAR YERAY</v>
          </cell>
        </row>
        <row r="11">
          <cell r="B11" t="str">
            <v>211U0121</v>
          </cell>
          <cell r="C11" t="str">
            <v>TOTO CHAMPALA IDANIA RUBI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64"/>
  <sheetViews>
    <sheetView tabSelected="1" workbookViewId="0">
      <selection activeCell="S13" sqref="S13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37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"/>
      <c r="R2" s="1"/>
    </row>
    <row r="3" spans="2:18" ht="14.5" x14ac:dyDescent="0.35">
      <c r="C3" s="38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"/>
      <c r="R3" s="3"/>
    </row>
    <row r="4" spans="2:18" ht="14.5" x14ac:dyDescent="0.35">
      <c r="C4" s="4" t="s">
        <v>2</v>
      </c>
      <c r="D4" s="39" t="s">
        <v>24</v>
      </c>
      <c r="E4" s="40"/>
      <c r="F4" s="40"/>
      <c r="G4" s="40"/>
      <c r="I4" s="4" t="s">
        <v>3</v>
      </c>
      <c r="J4" s="41" t="s">
        <v>26</v>
      </c>
      <c r="K4" s="40"/>
      <c r="M4" s="4" t="s">
        <v>4</v>
      </c>
      <c r="N4" s="42">
        <v>45637</v>
      </c>
      <c r="O4" s="40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41" t="s">
        <v>25</v>
      </c>
      <c r="E6" s="40"/>
      <c r="F6" s="40"/>
      <c r="G6" s="40"/>
      <c r="I6" s="31" t="s">
        <v>6</v>
      </c>
      <c r="J6" s="32"/>
      <c r="K6" s="43" t="s">
        <v>23</v>
      </c>
      <c r="L6" s="40"/>
      <c r="M6" s="40"/>
      <c r="N6" s="40"/>
      <c r="O6" s="40"/>
      <c r="P6" s="40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3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4.5" x14ac:dyDescent="0.35">
      <c r="B9" s="9">
        <v>1</v>
      </c>
      <c r="C9" s="22" t="str">
        <f>[1]sheet1!B3</f>
        <v>211U0068</v>
      </c>
      <c r="D9" s="46" t="str">
        <f>[1]sheet1!C3</f>
        <v>ANTEMATE VELASCO LIZBETH</v>
      </c>
      <c r="E9" s="47"/>
      <c r="F9" s="47"/>
      <c r="G9" s="47"/>
      <c r="H9" s="47"/>
      <c r="I9" s="48"/>
      <c r="J9" s="7">
        <v>80</v>
      </c>
      <c r="K9" s="7">
        <v>85</v>
      </c>
      <c r="L9" s="7">
        <v>90</v>
      </c>
      <c r="M9" s="7">
        <v>85</v>
      </c>
      <c r="N9" s="7">
        <v>90</v>
      </c>
      <c r="O9" s="7">
        <v>0</v>
      </c>
      <c r="P9" s="10">
        <f t="shared" ref="P9:P17" si="0">SUM(J9:O9)/6</f>
        <v>71.666666666666671</v>
      </c>
    </row>
    <row r="10" spans="2:18" ht="14.5" x14ac:dyDescent="0.35">
      <c r="B10" s="9">
        <f t="shared" ref="B10:B17" si="1">B9+1</f>
        <v>2</v>
      </c>
      <c r="C10" s="22" t="str">
        <f>[1]sheet1!B4</f>
        <v>211U0075</v>
      </c>
      <c r="D10" s="46" t="str">
        <f>[1]sheet1!C4</f>
        <v>CHAPOL PONCIANO ROSA ISELA</v>
      </c>
      <c r="E10" s="47"/>
      <c r="F10" s="47"/>
      <c r="G10" s="47"/>
      <c r="H10" s="47"/>
      <c r="I10" s="48"/>
      <c r="J10" s="7">
        <v>85</v>
      </c>
      <c r="K10" s="7">
        <v>90</v>
      </c>
      <c r="L10" s="7">
        <v>85</v>
      </c>
      <c r="M10" s="7">
        <v>90</v>
      </c>
      <c r="N10" s="7">
        <v>90</v>
      </c>
      <c r="O10" s="7">
        <v>0</v>
      </c>
      <c r="P10" s="10">
        <f t="shared" si="0"/>
        <v>73.333333333333329</v>
      </c>
    </row>
    <row r="11" spans="2:18" ht="14.5" x14ac:dyDescent="0.35">
      <c r="B11" s="9">
        <f t="shared" si="1"/>
        <v>3</v>
      </c>
      <c r="C11" s="22" t="str">
        <f>[1]sheet1!B5</f>
        <v>211U0078</v>
      </c>
      <c r="D11" s="46" t="str">
        <f>[1]sheet1!C5</f>
        <v>CHIGUIL PEREZ AURORA</v>
      </c>
      <c r="E11" s="47"/>
      <c r="F11" s="47"/>
      <c r="G11" s="47"/>
      <c r="H11" s="47"/>
      <c r="I11" s="48"/>
      <c r="J11" s="7">
        <v>75</v>
      </c>
      <c r="K11" s="7">
        <v>85</v>
      </c>
      <c r="L11" s="7">
        <v>90</v>
      </c>
      <c r="M11" s="7">
        <v>85</v>
      </c>
      <c r="N11" s="7">
        <v>90</v>
      </c>
      <c r="O11" s="7">
        <v>0</v>
      </c>
      <c r="P11" s="10">
        <f t="shared" si="0"/>
        <v>70.833333333333329</v>
      </c>
    </row>
    <row r="12" spans="2:18" ht="14.5" x14ac:dyDescent="0.35">
      <c r="B12" s="9">
        <f>B11+1</f>
        <v>4</v>
      </c>
      <c r="C12" s="23" t="str">
        <f>[1]sheet1!B6</f>
        <v>211U0085</v>
      </c>
      <c r="D12" s="53" t="str">
        <f>[1]sheet1!C6</f>
        <v>FIGUEROA GOMEZ MARIA FERNANDA</v>
      </c>
      <c r="E12" s="35"/>
      <c r="F12" s="35"/>
      <c r="G12" s="35"/>
      <c r="H12" s="35"/>
      <c r="I12" s="54"/>
      <c r="J12" s="18">
        <v>85</v>
      </c>
      <c r="K12" s="18">
        <v>90</v>
      </c>
      <c r="L12" s="18">
        <v>85</v>
      </c>
      <c r="M12" s="18">
        <v>85</v>
      </c>
      <c r="N12" s="18">
        <v>90</v>
      </c>
      <c r="O12" s="18">
        <v>0</v>
      </c>
      <c r="P12" s="10">
        <f t="shared" si="0"/>
        <v>72.5</v>
      </c>
    </row>
    <row r="13" spans="2:18" ht="14.5" x14ac:dyDescent="0.35">
      <c r="B13" s="17">
        <f t="shared" si="1"/>
        <v>5</v>
      </c>
      <c r="C13" s="24" t="str">
        <f>[1]sheet1!B7</f>
        <v>201U0029</v>
      </c>
      <c r="D13" s="49" t="str">
        <f>[1]sheet1!C7</f>
        <v>JARAMILLO CATEMAXCA ARLETH</v>
      </c>
      <c r="E13" s="49"/>
      <c r="F13" s="49"/>
      <c r="G13" s="49"/>
      <c r="H13" s="49"/>
      <c r="I13" s="49"/>
      <c r="J13" s="21">
        <v>85</v>
      </c>
      <c r="K13" s="21">
        <v>85</v>
      </c>
      <c r="L13" s="21">
        <v>85</v>
      </c>
      <c r="M13" s="21">
        <v>0</v>
      </c>
      <c r="N13" s="21">
        <v>90</v>
      </c>
      <c r="O13" s="21">
        <v>0</v>
      </c>
      <c r="P13" s="10">
        <f t="shared" si="0"/>
        <v>57.5</v>
      </c>
    </row>
    <row r="14" spans="2:18" ht="14.5" x14ac:dyDescent="0.35">
      <c r="B14" s="9">
        <f t="shared" si="1"/>
        <v>6</v>
      </c>
      <c r="C14" s="25" t="str">
        <f>[1]sheet1!B8</f>
        <v>211U0605</v>
      </c>
      <c r="D14" s="55" t="str">
        <f>[1]sheet1!C8</f>
        <v>LINARES MIL FATIMA</v>
      </c>
      <c r="E14" s="56"/>
      <c r="F14" s="56"/>
      <c r="G14" s="56"/>
      <c r="H14" s="56"/>
      <c r="I14" s="57"/>
      <c r="J14" s="20">
        <v>80</v>
      </c>
      <c r="K14" s="20">
        <v>85</v>
      </c>
      <c r="L14" s="20">
        <v>90</v>
      </c>
      <c r="M14" s="20">
        <v>85</v>
      </c>
      <c r="N14" s="20">
        <v>90</v>
      </c>
      <c r="O14" s="20">
        <v>0</v>
      </c>
      <c r="P14" s="10">
        <f t="shared" si="0"/>
        <v>71.666666666666671</v>
      </c>
    </row>
    <row r="15" spans="2:18" ht="14.5" x14ac:dyDescent="0.35">
      <c r="B15" s="9">
        <f t="shared" si="1"/>
        <v>7</v>
      </c>
      <c r="C15" s="26" t="str">
        <f>[1]sheet1!B9</f>
        <v>211U0505</v>
      </c>
      <c r="D15" s="49" t="str">
        <f>[1]sheet1!C9</f>
        <v>MENDOZA MARTINEZ JOSSELIN</v>
      </c>
      <c r="E15" s="49"/>
      <c r="F15" s="49"/>
      <c r="G15" s="49"/>
      <c r="H15" s="49"/>
      <c r="I15" s="49"/>
      <c r="J15" s="21">
        <v>85</v>
      </c>
      <c r="K15" s="21">
        <v>80</v>
      </c>
      <c r="L15" s="21">
        <v>85</v>
      </c>
      <c r="M15" s="21">
        <v>85</v>
      </c>
      <c r="N15" s="21">
        <v>85</v>
      </c>
      <c r="O15" s="21">
        <v>0</v>
      </c>
      <c r="P15" s="10">
        <f t="shared" si="0"/>
        <v>70</v>
      </c>
    </row>
    <row r="16" spans="2:18" ht="14.5" x14ac:dyDescent="0.35">
      <c r="B16" s="9">
        <f t="shared" si="1"/>
        <v>8</v>
      </c>
      <c r="C16" s="22" t="str">
        <f>[1]sheet1!B10</f>
        <v>211U0109</v>
      </c>
      <c r="D16" s="50" t="str">
        <f>[1]sheet1!C10</f>
        <v>PUCHETA PUCHETA CESAR YERAY</v>
      </c>
      <c r="E16" s="51"/>
      <c r="F16" s="51"/>
      <c r="G16" s="51"/>
      <c r="H16" s="51"/>
      <c r="I16" s="52"/>
      <c r="J16" s="19">
        <v>75</v>
      </c>
      <c r="K16" s="19">
        <v>80</v>
      </c>
      <c r="L16" s="19">
        <v>80</v>
      </c>
      <c r="M16" s="19">
        <v>85</v>
      </c>
      <c r="N16" s="19">
        <v>90</v>
      </c>
      <c r="O16" s="19">
        <v>0</v>
      </c>
      <c r="P16" s="10">
        <f t="shared" si="0"/>
        <v>68.333333333333329</v>
      </c>
    </row>
    <row r="17" spans="2:20" ht="14.5" x14ac:dyDescent="0.35">
      <c r="B17" s="9">
        <f t="shared" si="1"/>
        <v>9</v>
      </c>
      <c r="C17" s="22" t="str">
        <f>[1]sheet1!B11</f>
        <v>211U0121</v>
      </c>
      <c r="D17" s="46" t="str">
        <f>[1]sheet1!C11</f>
        <v>TOTO CHAMPALA IDANIA RUBI</v>
      </c>
      <c r="E17" s="47"/>
      <c r="F17" s="47"/>
      <c r="G17" s="47"/>
      <c r="H17" s="47"/>
      <c r="I17" s="48"/>
      <c r="J17" s="7">
        <v>80</v>
      </c>
      <c r="K17" s="7">
        <v>85</v>
      </c>
      <c r="L17" s="7">
        <v>85</v>
      </c>
      <c r="M17" s="7">
        <v>90</v>
      </c>
      <c r="N17" s="7">
        <v>90</v>
      </c>
      <c r="O17" s="7">
        <v>0</v>
      </c>
      <c r="P17" s="10">
        <f t="shared" si="0"/>
        <v>71.666666666666671</v>
      </c>
      <c r="T17" s="58"/>
    </row>
    <row r="18" spans="2:20" ht="15.75" customHeight="1" x14ac:dyDescent="0.35">
      <c r="C18" s="31"/>
      <c r="D18" s="32"/>
      <c r="E18" s="3"/>
      <c r="H18" s="27" t="s">
        <v>17</v>
      </c>
      <c r="I18" s="28"/>
      <c r="J18" s="11">
        <f t="shared" ref="J18:P18" si="2">COUNTIF(J9:J17,"&gt;=70")</f>
        <v>9</v>
      </c>
      <c r="K18" s="11">
        <f t="shared" si="2"/>
        <v>9</v>
      </c>
      <c r="L18" s="11">
        <f t="shared" si="2"/>
        <v>9</v>
      </c>
      <c r="M18" s="11">
        <f t="shared" si="2"/>
        <v>8</v>
      </c>
      <c r="N18" s="11">
        <f t="shared" si="2"/>
        <v>9</v>
      </c>
      <c r="O18" s="11">
        <f t="shared" si="2"/>
        <v>0</v>
      </c>
      <c r="P18" s="12">
        <f t="shared" si="2"/>
        <v>7</v>
      </c>
    </row>
    <row r="19" spans="2:20" ht="15.75" customHeight="1" x14ac:dyDescent="0.35">
      <c r="C19" s="31"/>
      <c r="D19" s="32"/>
      <c r="E19" s="2"/>
      <c r="H19" s="29" t="s">
        <v>18</v>
      </c>
      <c r="I19" s="30"/>
      <c r="J19" s="13">
        <f t="shared" ref="J19:P19" si="3">COUNTIF(J9:J17,"&lt;70")</f>
        <v>0</v>
      </c>
      <c r="K19" s="13">
        <f t="shared" si="3"/>
        <v>0</v>
      </c>
      <c r="L19" s="13">
        <f t="shared" si="3"/>
        <v>0</v>
      </c>
      <c r="M19" s="13">
        <f t="shared" si="3"/>
        <v>1</v>
      </c>
      <c r="N19" s="13">
        <f t="shared" si="3"/>
        <v>0</v>
      </c>
      <c r="O19" s="13">
        <f t="shared" si="3"/>
        <v>9</v>
      </c>
      <c r="P19" s="13">
        <f t="shared" si="3"/>
        <v>2</v>
      </c>
    </row>
    <row r="20" spans="2:20" ht="15.75" customHeight="1" x14ac:dyDescent="0.35">
      <c r="C20" s="31"/>
      <c r="D20" s="32"/>
      <c r="E20" s="32"/>
      <c r="H20" s="29" t="s">
        <v>19</v>
      </c>
      <c r="I20" s="30"/>
      <c r="J20" s="13">
        <f t="shared" ref="J20:P20" si="4">COUNT(J9:J17)</f>
        <v>9</v>
      </c>
      <c r="K20" s="13">
        <f t="shared" si="4"/>
        <v>9</v>
      </c>
      <c r="L20" s="13">
        <f t="shared" si="4"/>
        <v>9</v>
      </c>
      <c r="M20" s="13">
        <f t="shared" si="4"/>
        <v>9</v>
      </c>
      <c r="N20" s="13">
        <f t="shared" si="4"/>
        <v>9</v>
      </c>
      <c r="O20" s="13">
        <f t="shared" si="4"/>
        <v>9</v>
      </c>
      <c r="P20" s="13">
        <f t="shared" si="4"/>
        <v>9</v>
      </c>
    </row>
    <row r="21" spans="2:20" ht="15.75" customHeight="1" x14ac:dyDescent="0.35">
      <c r="C21" s="31"/>
      <c r="D21" s="32"/>
      <c r="E21" s="3"/>
      <c r="F21" s="14"/>
      <c r="H21" s="36" t="s">
        <v>20</v>
      </c>
      <c r="I21" s="30"/>
      <c r="J21" s="15">
        <f t="shared" ref="J21:P21" si="5">J18/J20</f>
        <v>1</v>
      </c>
      <c r="K21" s="16">
        <f t="shared" si="5"/>
        <v>1</v>
      </c>
      <c r="L21" s="16">
        <f t="shared" si="5"/>
        <v>1</v>
      </c>
      <c r="M21" s="16">
        <f t="shared" si="5"/>
        <v>0.88888888888888884</v>
      </c>
      <c r="N21" s="16">
        <f t="shared" si="5"/>
        <v>1</v>
      </c>
      <c r="O21" s="16">
        <f t="shared" si="5"/>
        <v>0</v>
      </c>
      <c r="P21" s="16">
        <f t="shared" si="5"/>
        <v>0.77777777777777779</v>
      </c>
    </row>
    <row r="22" spans="2:20" ht="15.75" customHeight="1" x14ac:dyDescent="0.35">
      <c r="C22" s="31"/>
      <c r="D22" s="32"/>
      <c r="E22" s="3"/>
      <c r="F22" s="14"/>
      <c r="H22" s="36" t="s">
        <v>21</v>
      </c>
      <c r="I22" s="30"/>
      <c r="J22" s="15">
        <f t="shared" ref="J22:P22" si="6">J19/J20</f>
        <v>0</v>
      </c>
      <c r="K22" s="15">
        <f t="shared" si="6"/>
        <v>0</v>
      </c>
      <c r="L22" s="16">
        <f t="shared" si="6"/>
        <v>0</v>
      </c>
      <c r="M22" s="16">
        <f t="shared" si="6"/>
        <v>0.1111111111111111</v>
      </c>
      <c r="N22" s="16">
        <f t="shared" si="6"/>
        <v>0</v>
      </c>
      <c r="O22" s="16">
        <f t="shared" si="6"/>
        <v>1</v>
      </c>
      <c r="P22" s="16">
        <f t="shared" si="6"/>
        <v>0.22222222222222221</v>
      </c>
    </row>
    <row r="23" spans="2:20" ht="15.75" customHeight="1" x14ac:dyDescent="0.35">
      <c r="C23" s="31"/>
      <c r="D23" s="32"/>
      <c r="E23" s="2"/>
      <c r="F23" s="14"/>
    </row>
    <row r="24" spans="2:20" ht="15.75" customHeight="1" x14ac:dyDescent="0.35">
      <c r="C24" s="3"/>
      <c r="D24" s="3"/>
      <c r="E24" s="2"/>
      <c r="F24" s="14"/>
    </row>
    <row r="25" spans="2:20" ht="15.75" customHeight="1" x14ac:dyDescent="0.35">
      <c r="J25" s="33"/>
      <c r="K25" s="33"/>
      <c r="L25" s="33"/>
      <c r="M25" s="33"/>
      <c r="N25" s="33"/>
      <c r="O25" s="33"/>
      <c r="P25" s="33"/>
    </row>
    <row r="26" spans="2:20" ht="15.75" customHeight="1" x14ac:dyDescent="0.35">
      <c r="J26" s="34" t="s">
        <v>22</v>
      </c>
      <c r="K26" s="35"/>
      <c r="L26" s="35"/>
      <c r="M26" s="35"/>
      <c r="N26" s="35"/>
      <c r="O26" s="35"/>
      <c r="P26" s="35"/>
    </row>
    <row r="27" spans="2:20" ht="15.75" customHeight="1" x14ac:dyDescent="0.35"/>
    <row r="28" spans="2:20" ht="15.75" customHeight="1" x14ac:dyDescent="0.35"/>
    <row r="29" spans="2:20" ht="15.75" customHeight="1" x14ac:dyDescent="0.35"/>
    <row r="30" spans="2:20" ht="15.75" customHeight="1" x14ac:dyDescent="0.35"/>
    <row r="31" spans="2:20" ht="15.75" customHeight="1" x14ac:dyDescent="0.35"/>
    <row r="32" spans="2:2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D17:I17"/>
    <mergeCell ref="D15:I15"/>
    <mergeCell ref="D16:I16"/>
    <mergeCell ref="D10:I10"/>
    <mergeCell ref="D11:I11"/>
    <mergeCell ref="D12:I12"/>
    <mergeCell ref="D14:I14"/>
    <mergeCell ref="D13:I13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26:P26"/>
    <mergeCell ref="C20:E20"/>
    <mergeCell ref="H20:I20"/>
    <mergeCell ref="C21:D21"/>
    <mergeCell ref="H21:I21"/>
    <mergeCell ref="C22:D22"/>
    <mergeCell ref="H22:I22"/>
    <mergeCell ref="C23:D23"/>
    <mergeCell ref="H18:I18"/>
    <mergeCell ref="H19:I19"/>
    <mergeCell ref="C18:D18"/>
    <mergeCell ref="C19:D19"/>
    <mergeCell ref="J25:P25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2025-01-07T18:06:16Z</dcterms:modified>
</cp:coreProperties>
</file>