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3" i="7"/>
  <c r="C22" i="7"/>
  <c r="C35" i="7"/>
  <c r="C35" i="8"/>
  <c r="C24" i="7" l="1"/>
  <c r="A36" i="9"/>
  <c r="G36" i="7"/>
  <c r="G35" i="7"/>
  <c r="C36" i="7"/>
  <c r="A36" i="7"/>
  <c r="A35" i="7"/>
  <c r="A22" i="7"/>
  <c r="C26" i="7"/>
  <c r="G35" i="9" l="1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<sst xmlns="http://schemas.openxmlformats.org/spreadsheetml/2006/main" count="94" uniqueCount="45">
  <si>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</si>
  <si>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</si>
  <si>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</si>
  <si>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</si>
  <si>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</si>
  <si>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</si>
  <si>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</si>
  <si>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</si>
  <si>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</si>
  <si>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</si>
  <si>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</si>
  <si>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</si>
  <si>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</si>
  <si>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</si>
  <si>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</si>
  <si>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</si>
  <si>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</si>
  <si>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</si>
  <si>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</si>
  <si>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</si>
  <si>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</si>
  <si>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</si>
  <si>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</si>
  <si>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</si>
  <si>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</si>
  <si>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</si>
  <si>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</si>
  <si>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</si>
  <si>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</si>
  <si>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</si>
  <si>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</si>
  <si>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</si>
  <si>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</si>
  <si>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</si>
  <si>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</si>
  <si>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</si>
  <si>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</si>
  <si>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</si>
  <si>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</si>
  <si>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</si>
  <si>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</si>
  <si>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</si>
  <si>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LIC. OFELIA ENRIQUEZ ORDAZ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</si>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</sst>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tr">
        <f>[1]Registro!D6</f>
        <v>INGENIERIA INDUSTRIAL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0" t="s">
        <v>43</v>
      </c>
      <c r="G9" s="30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22"/>
      <c r="B15" s="22"/>
      <c r="C15" s="22"/>
      <c r="D15" s="22"/>
      <c r="E15" s="22"/>
      <c r="F15" s="22"/>
      <c r="G15" s="22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22"/>
      <c r="B18" s="22"/>
      <c r="C18" s="22"/>
      <c r="D18" s="22"/>
      <c r="E18" s="22"/>
      <c r="F18" s="22"/>
      <c r="G18" s="22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29</v>
      </c>
      <c r="B21" s="19"/>
      <c r="C21" s="19"/>
      <c r="D21" s="19"/>
      <c r="E21" s="19"/>
      <c r="F21" s="20"/>
      <c r="G21" s="16" t="s">
        <v>44</v>
      </c>
    </row>
    <row r="22" spans="1:7" s="6" customFormat="1" ht="25" x14ac:dyDescent="0.25">
      <c r="A22" s="37" t="s">
        <v>34</v>
      </c>
      <c r="B22" s="38"/>
      <c r="C22" s="38"/>
      <c r="D22" s="38"/>
      <c r="E22" s="38"/>
      <c r="F22" s="39"/>
      <c r="G22" s="16" t="s">
        <v>44</v>
      </c>
    </row>
    <row r="23" spans="1:7" s="6" customFormat="1" ht="25" x14ac:dyDescent="0.25">
      <c r="A23" s="18" t="s">
        <v>30</v>
      </c>
      <c r="B23" s="19"/>
      <c r="C23" s="19"/>
      <c r="D23" s="19"/>
      <c r="E23" s="19"/>
      <c r="F23" s="20"/>
      <c r="G23" s="16" t="s">
        <v>44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1">
        <v>45600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>
        <v>45607</v>
      </c>
    </row>
    <row r="26" spans="1:7" s="6" customFormat="1" ht="25" x14ac:dyDescent="0.25">
      <c r="A26" s="18" t="s">
        <v>33</v>
      </c>
      <c r="B26" s="19"/>
      <c r="C26" s="19"/>
      <c r="D26" s="19"/>
      <c r="E26" s="19"/>
      <c r="F26" s="20"/>
      <c r="G26" s="16" t="s">
        <v>44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tr">
        <f>'[2]Reporte 1'!$C$35</f>
        <v>ING. FLOR LILIANA CHONTAL PELAYO</v>
      </c>
      <c r="D36" s="31"/>
      <c r="E36"/>
      <c r="F36" s="31" t="s">
        <v>42</v>
      </c>
      <c r="G36" s="31"/>
    </row>
    <row r="37" spans="1:7" ht="28.5" customHeight="1" x14ac:dyDescent="0.25">
      <c r="A37" s="9" t="s">
        <v>15</v>
      </c>
      <c r="C37" s="32" t="s">
        <v>41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 t="s">
        <v>38</v>
      </c>
      <c r="G21" s="41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37" t="s">
        <v>36</v>
      </c>
      <c r="G22" s="39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37" t="s">
        <v>37</v>
      </c>
      <c r="G23" s="39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37" t="s">
        <v>35</v>
      </c>
      <c r="G24" s="39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 t="s">
        <v>39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37" t="s">
        <v>40</v>
      </c>
      <c r="G26" s="39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31" t="str">
        <f>[2]Registro!C36</f>
        <v>ING. FLOR LILIANA CHONTAL PELAYO</v>
      </c>
      <c r="D35" s="31"/>
      <c r="E35" s="31"/>
      <c r="G35" s="31" t="str">
        <f>Registro!$F$36</f>
        <v>LIC. OFELIA ENRIQUEZ ORDAZ</v>
      </c>
      <c r="H35" s="31"/>
    </row>
    <row r="36" spans="1:8" ht="28.5" customHeight="1" x14ac:dyDescent="0.25">
      <c r="A36" s="9" t="str">
        <f>Registro!$A$37</f>
        <v>Profesor</v>
      </c>
      <c r="C36" s="40" t="str">
        <f>Registro!$C$37</f>
        <v>Jefe de División de Ingeniería Industrial</v>
      </c>
      <c r="D36" s="40"/>
      <c r="E36" s="40"/>
      <c r="G36" s="33" t="str">
        <f>Registro!$F$37</f>
        <v>Subdirector Académico</v>
      </c>
      <c r="H36" s="33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[2]Registro!C36</f>
        <v>ING. FLOR LILIANA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5">
      <c r="A36" s="9" t="str">
        <f>B8</f>
        <v>MII INOCENCIO GARCIA HUERTA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e">
        <f>Registro!#REF!</f>
        <v>#REF!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2024-11-25T00:45:15Z</dcterms:modified>
</cp:coreProperties>
</file>