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2294\Documents\AGOS-DIC 2024\ESCOLARIZADO\CALIF\"/>
    </mc:Choice>
  </mc:AlternateContent>
  <bookViews>
    <workbookView xWindow="0" yWindow="0" windowWidth="16815" windowHeight="8220" activeTab="2"/>
  </bookViews>
  <sheets>
    <sheet name="102A T. ETICA" sheetId="9" r:id="rId1"/>
    <sheet name="102A DESAR SUST" sheetId="1" r:id="rId2"/>
    <sheet name="102B T. ETICA" sheetId="3" r:id="rId3"/>
    <sheet name="507A" sheetId="5" r:id="rId4"/>
  </sheets>
  <externalReferences>
    <externalReference r:id="rId5"/>
    <externalReference r:id="rId6"/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3" l="1"/>
  <c r="C42" i="3"/>
  <c r="C41" i="3"/>
  <c r="D17" i="3"/>
  <c r="P55" i="9"/>
  <c r="O55" i="9"/>
  <c r="N55" i="9"/>
  <c r="M55" i="9"/>
  <c r="L55" i="9"/>
  <c r="K55" i="9"/>
  <c r="J55" i="9"/>
  <c r="P54" i="9"/>
  <c r="P57" i="9" s="1"/>
  <c r="O54" i="9"/>
  <c r="O57" i="9" s="1"/>
  <c r="N54" i="9"/>
  <c r="N57" i="9" s="1"/>
  <c r="M54" i="9"/>
  <c r="M57" i="9" s="1"/>
  <c r="L54" i="9"/>
  <c r="L57" i="9" s="1"/>
  <c r="K54" i="9"/>
  <c r="K57" i="9" s="1"/>
  <c r="J54" i="9"/>
  <c r="J57" i="9" s="1"/>
  <c r="P53" i="9"/>
  <c r="P56" i="9" s="1"/>
  <c r="O53" i="9"/>
  <c r="O56" i="9" s="1"/>
  <c r="N53" i="9"/>
  <c r="N56" i="9" s="1"/>
  <c r="M53" i="9"/>
  <c r="M56" i="9" s="1"/>
  <c r="L53" i="9"/>
  <c r="L56" i="9" s="1"/>
  <c r="K53" i="9"/>
  <c r="K56" i="9" s="1"/>
  <c r="J53" i="9"/>
  <c r="J56" i="9" s="1"/>
  <c r="Q52" i="9"/>
  <c r="Q51" i="9"/>
  <c r="Q50" i="9"/>
  <c r="Q49" i="9"/>
  <c r="Q48" i="9"/>
  <c r="Q47" i="9"/>
  <c r="Q46" i="9"/>
  <c r="Q45" i="9"/>
  <c r="D45" i="9"/>
  <c r="C45" i="9"/>
  <c r="B45" i="9"/>
  <c r="Q44" i="9"/>
  <c r="D44" i="9"/>
  <c r="C44" i="9"/>
  <c r="B44" i="9"/>
  <c r="Q43" i="9"/>
  <c r="D43" i="9"/>
  <c r="C43" i="9"/>
  <c r="B43" i="9"/>
  <c r="Q42" i="9"/>
  <c r="D42" i="9"/>
  <c r="C42" i="9"/>
  <c r="B42" i="9"/>
  <c r="Q41" i="9"/>
  <c r="D41" i="9"/>
  <c r="C41" i="9"/>
  <c r="B41" i="9"/>
  <c r="Q40" i="9"/>
  <c r="D40" i="9"/>
  <c r="C40" i="9"/>
  <c r="B40" i="9"/>
  <c r="Q39" i="9"/>
  <c r="D39" i="9"/>
  <c r="C39" i="9"/>
  <c r="B39" i="9"/>
  <c r="Q38" i="9"/>
  <c r="D38" i="9"/>
  <c r="C38" i="9"/>
  <c r="B38" i="9"/>
  <c r="Q37" i="9"/>
  <c r="D37" i="9"/>
  <c r="C37" i="9"/>
  <c r="B37" i="9"/>
  <c r="Q36" i="9"/>
  <c r="D36" i="9"/>
  <c r="C36" i="9"/>
  <c r="B36" i="9"/>
  <c r="Q35" i="9"/>
  <c r="D35" i="9"/>
  <c r="C35" i="9"/>
  <c r="B35" i="9"/>
  <c r="Q34" i="9"/>
  <c r="D34" i="9"/>
  <c r="C34" i="9"/>
  <c r="B34" i="9"/>
  <c r="Q33" i="9"/>
  <c r="D33" i="9"/>
  <c r="C33" i="9"/>
  <c r="B33" i="9"/>
  <c r="Q32" i="9"/>
  <c r="D32" i="9"/>
  <c r="C32" i="9"/>
  <c r="B32" i="9"/>
  <c r="Q31" i="9"/>
  <c r="D31" i="9"/>
  <c r="C31" i="9"/>
  <c r="B31" i="9"/>
  <c r="Q30" i="9"/>
  <c r="D30" i="9"/>
  <c r="C30" i="9"/>
  <c r="B30" i="9"/>
  <c r="Q29" i="9"/>
  <c r="D29" i="9"/>
  <c r="C29" i="9"/>
  <c r="B29" i="9"/>
  <c r="Q28" i="9"/>
  <c r="D28" i="9"/>
  <c r="C28" i="9"/>
  <c r="B28" i="9"/>
  <c r="Q27" i="9"/>
  <c r="D27" i="9"/>
  <c r="C27" i="9"/>
  <c r="B27" i="9"/>
  <c r="Q26" i="9"/>
  <c r="D26" i="9"/>
  <c r="C26" i="9"/>
  <c r="B26" i="9"/>
  <c r="Q25" i="9"/>
  <c r="D25" i="9"/>
  <c r="C25" i="9"/>
  <c r="B25" i="9"/>
  <c r="Q24" i="9"/>
  <c r="D24" i="9"/>
  <c r="C24" i="9"/>
  <c r="B24" i="9"/>
  <c r="Q23" i="9"/>
  <c r="D23" i="9"/>
  <c r="C23" i="9"/>
  <c r="B23" i="9"/>
  <c r="Q22" i="9"/>
  <c r="D22" i="9"/>
  <c r="C22" i="9"/>
  <c r="B22" i="9"/>
  <c r="Q21" i="9"/>
  <c r="D21" i="9"/>
  <c r="C21" i="9"/>
  <c r="B21" i="9"/>
  <c r="Q20" i="9"/>
  <c r="D20" i="9"/>
  <c r="C20" i="9"/>
  <c r="B20" i="9"/>
  <c r="Q19" i="9"/>
  <c r="D19" i="9"/>
  <c r="C19" i="9"/>
  <c r="B19" i="9"/>
  <c r="Q18" i="9"/>
  <c r="D18" i="9"/>
  <c r="C18" i="9"/>
  <c r="B18" i="9"/>
  <c r="Q17" i="9"/>
  <c r="D17" i="9"/>
  <c r="C17" i="9"/>
  <c r="B17" i="9"/>
  <c r="Q16" i="9"/>
  <c r="D16" i="9"/>
  <c r="C16" i="9"/>
  <c r="B16" i="9"/>
  <c r="Q15" i="9"/>
  <c r="D15" i="9"/>
  <c r="C15" i="9"/>
  <c r="B15" i="9"/>
  <c r="Q14" i="9"/>
  <c r="D14" i="9"/>
  <c r="C14" i="9"/>
  <c r="B14" i="9"/>
  <c r="Q13" i="9"/>
  <c r="D13" i="9"/>
  <c r="C13" i="9"/>
  <c r="B13" i="9"/>
  <c r="Q12" i="9"/>
  <c r="D12" i="9"/>
  <c r="C12" i="9"/>
  <c r="B12" i="9"/>
  <c r="Q11" i="9"/>
  <c r="D11" i="9"/>
  <c r="C11" i="9"/>
  <c r="B11" i="9"/>
  <c r="Q10" i="9"/>
  <c r="D10" i="9"/>
  <c r="C10" i="9"/>
  <c r="B10" i="9"/>
  <c r="Q9" i="9"/>
  <c r="Q55" i="9" s="1"/>
  <c r="D9" i="9"/>
  <c r="C9" i="9"/>
  <c r="B9" i="9"/>
  <c r="B9" i="5"/>
  <c r="C9" i="5"/>
  <c r="D9" i="5"/>
  <c r="B10" i="5"/>
  <c r="C10" i="5"/>
  <c r="D10" i="5"/>
  <c r="B11" i="5"/>
  <c r="C11" i="5"/>
  <c r="D11" i="5"/>
  <c r="B12" i="5"/>
  <c r="C12" i="5"/>
  <c r="D12" i="5"/>
  <c r="B13" i="5"/>
  <c r="C13" i="5"/>
  <c r="D13" i="5"/>
  <c r="B14" i="5"/>
  <c r="C14" i="5"/>
  <c r="D14" i="5"/>
  <c r="B15" i="5"/>
  <c r="C15" i="5"/>
  <c r="D15" i="5"/>
  <c r="B16" i="5"/>
  <c r="C16" i="5"/>
  <c r="D16" i="5"/>
  <c r="B17" i="5"/>
  <c r="C17" i="5"/>
  <c r="D17" i="5"/>
  <c r="B18" i="5"/>
  <c r="C18" i="5"/>
  <c r="D18" i="5"/>
  <c r="B19" i="5"/>
  <c r="C19" i="5"/>
  <c r="D19" i="5"/>
  <c r="B20" i="5"/>
  <c r="C20" i="5"/>
  <c r="D20" i="5"/>
  <c r="B21" i="5"/>
  <c r="C21" i="5"/>
  <c r="D21" i="5"/>
  <c r="B22" i="5"/>
  <c r="C22" i="5"/>
  <c r="D22" i="5"/>
  <c r="B23" i="5"/>
  <c r="C23" i="5"/>
  <c r="D23" i="5"/>
  <c r="B24" i="5"/>
  <c r="C24" i="5"/>
  <c r="D24" i="5"/>
  <c r="B25" i="5"/>
  <c r="C25" i="5"/>
  <c r="D25" i="5"/>
  <c r="B26" i="5"/>
  <c r="C26" i="5"/>
  <c r="D26" i="5"/>
  <c r="B27" i="5"/>
  <c r="C27" i="5"/>
  <c r="D27" i="5"/>
  <c r="B28" i="5"/>
  <c r="C28" i="5"/>
  <c r="D28" i="5"/>
  <c r="B29" i="5"/>
  <c r="C29" i="5"/>
  <c r="D29" i="5"/>
  <c r="B30" i="5"/>
  <c r="C30" i="5"/>
  <c r="D30" i="5"/>
  <c r="B31" i="5"/>
  <c r="C31" i="5"/>
  <c r="D31" i="5"/>
  <c r="B32" i="5"/>
  <c r="C32" i="5"/>
  <c r="D32" i="5"/>
  <c r="B33" i="5"/>
  <c r="C33" i="5"/>
  <c r="D33" i="5"/>
  <c r="B34" i="5"/>
  <c r="C34" i="5"/>
  <c r="D34" i="5"/>
  <c r="B35" i="5"/>
  <c r="C35" i="5"/>
  <c r="D35" i="5"/>
  <c r="B36" i="5"/>
  <c r="C36" i="5"/>
  <c r="D36" i="5"/>
  <c r="B37" i="5"/>
  <c r="C37" i="5"/>
  <c r="D37" i="5"/>
  <c r="B38" i="5"/>
  <c r="C38" i="5"/>
  <c r="D38" i="5"/>
  <c r="B39" i="5"/>
  <c r="C39" i="5"/>
  <c r="D39" i="5"/>
  <c r="B40" i="5"/>
  <c r="C40" i="5"/>
  <c r="D40" i="5"/>
  <c r="B41" i="5"/>
  <c r="C41" i="5"/>
  <c r="D41" i="5"/>
  <c r="B42" i="5"/>
  <c r="C42" i="5"/>
  <c r="D42" i="5"/>
  <c r="B43" i="5"/>
  <c r="C43" i="5"/>
  <c r="D43" i="5"/>
  <c r="B44" i="5"/>
  <c r="B45" i="5" s="1"/>
  <c r="B46" i="5" s="1"/>
  <c r="B47" i="5" s="1"/>
  <c r="B48" i="5" s="1"/>
  <c r="B49" i="5" s="1"/>
  <c r="B50" i="5" s="1"/>
  <c r="B51" i="5" s="1"/>
  <c r="B52" i="5" s="1"/>
  <c r="B53" i="5" s="1"/>
  <c r="C44" i="5"/>
  <c r="D44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B9" i="3"/>
  <c r="C9" i="3"/>
  <c r="D9" i="3"/>
  <c r="J9" i="3"/>
  <c r="B10" i="3"/>
  <c r="C10" i="3"/>
  <c r="D10" i="3"/>
  <c r="J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B18" i="3"/>
  <c r="C18" i="3"/>
  <c r="D18" i="3"/>
  <c r="B19" i="3"/>
  <c r="C19" i="3"/>
  <c r="D19" i="3"/>
  <c r="B20" i="3"/>
  <c r="C20" i="3"/>
  <c r="D20" i="3"/>
  <c r="B21" i="3"/>
  <c r="C21" i="3"/>
  <c r="D21" i="3"/>
  <c r="J21" i="3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J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J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J40" i="3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Q53" i="9" l="1"/>
  <c r="Q56" i="9" s="1"/>
  <c r="Q54" i="9"/>
  <c r="Q57" i="9" s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9" i="3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9" i="1"/>
  <c r="O56" i="5" l="1"/>
  <c r="N56" i="5"/>
  <c r="M56" i="5"/>
  <c r="L56" i="5"/>
  <c r="K56" i="5"/>
  <c r="J56" i="5"/>
  <c r="O55" i="5"/>
  <c r="N55" i="5"/>
  <c r="M55" i="5"/>
  <c r="L55" i="5"/>
  <c r="K55" i="5"/>
  <c r="J55" i="5"/>
  <c r="O54" i="5"/>
  <c r="N54" i="5"/>
  <c r="N57" i="5" s="1"/>
  <c r="M54" i="5"/>
  <c r="M57" i="5" s="1"/>
  <c r="L54" i="5"/>
  <c r="K54" i="5"/>
  <c r="J54" i="5"/>
  <c r="J57" i="5" s="1"/>
  <c r="P56" i="3"/>
  <c r="O56" i="3"/>
  <c r="N56" i="3"/>
  <c r="M56" i="3"/>
  <c r="L56" i="3"/>
  <c r="K56" i="3"/>
  <c r="J56" i="3"/>
  <c r="P55" i="3"/>
  <c r="P58" i="3" s="1"/>
  <c r="O55" i="3"/>
  <c r="N55" i="3"/>
  <c r="M55" i="3"/>
  <c r="M58" i="3" s="1"/>
  <c r="L55" i="3"/>
  <c r="L58" i="3" s="1"/>
  <c r="K55" i="3"/>
  <c r="J55" i="3"/>
  <c r="P54" i="3"/>
  <c r="P57" i="3" s="1"/>
  <c r="O54" i="3"/>
  <c r="N54" i="3"/>
  <c r="M54" i="3"/>
  <c r="M57" i="3" s="1"/>
  <c r="L54" i="3"/>
  <c r="L57" i="3" s="1"/>
  <c r="K54" i="3"/>
  <c r="J54" i="3"/>
  <c r="Q56" i="3"/>
  <c r="N58" i="5" l="1"/>
  <c r="M58" i="5"/>
  <c r="B41" i="3"/>
  <c r="O58" i="5"/>
  <c r="K57" i="5"/>
  <c r="L58" i="5"/>
  <c r="K58" i="5"/>
  <c r="O57" i="5"/>
  <c r="L57" i="5"/>
  <c r="P56" i="5"/>
  <c r="J58" i="5"/>
  <c r="N58" i="3"/>
  <c r="N57" i="3"/>
  <c r="K58" i="3"/>
  <c r="O58" i="3"/>
  <c r="K57" i="3"/>
  <c r="O57" i="3"/>
  <c r="J57" i="3"/>
  <c r="J58" i="3"/>
  <c r="P54" i="5"/>
  <c r="P55" i="5"/>
  <c r="P58" i="5" s="1"/>
  <c r="Q54" i="3"/>
  <c r="Q57" i="3" s="1"/>
  <c r="Q55" i="3"/>
  <c r="Q58" i="3" s="1"/>
  <c r="K55" i="1"/>
  <c r="L55" i="1"/>
  <c r="M55" i="1"/>
  <c r="N55" i="1"/>
  <c r="O55" i="1"/>
  <c r="P55" i="1"/>
  <c r="J55" i="1"/>
  <c r="Q52" i="1"/>
  <c r="K54" i="1"/>
  <c r="L54" i="1"/>
  <c r="M54" i="1"/>
  <c r="N54" i="1"/>
  <c r="O54" i="1"/>
  <c r="P54" i="1"/>
  <c r="K53" i="1"/>
  <c r="L53" i="1"/>
  <c r="M53" i="1"/>
  <c r="N53" i="1"/>
  <c r="O53" i="1"/>
  <c r="P53" i="1"/>
  <c r="J54" i="1"/>
  <c r="J53" i="1"/>
  <c r="B42" i="3" l="1"/>
  <c r="P57" i="5"/>
  <c r="Q48" i="1"/>
  <c r="Q49" i="1"/>
  <c r="Q50" i="1"/>
  <c r="Q51" i="1"/>
  <c r="B43" i="3" l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40" i="1"/>
  <c r="Q41" i="1"/>
  <c r="Q42" i="1"/>
  <c r="Q43" i="1"/>
  <c r="Q44" i="1"/>
  <c r="Q45" i="1"/>
  <c r="Q46" i="1"/>
  <c r="Q47" i="1"/>
  <c r="K57" i="1"/>
  <c r="L57" i="1"/>
  <c r="M57" i="1"/>
  <c r="N57" i="1"/>
  <c r="O57" i="1"/>
  <c r="P57" i="1"/>
  <c r="K56" i="1"/>
  <c r="L56" i="1"/>
  <c r="M56" i="1"/>
  <c r="N56" i="1"/>
  <c r="O56" i="1"/>
  <c r="P56" i="1"/>
  <c r="J57" i="1"/>
  <c r="J56" i="1"/>
  <c r="Q55" i="1" l="1"/>
  <c r="Q54" i="1"/>
  <c r="Q53" i="1"/>
  <c r="Q57" i="1" l="1"/>
  <c r="Q56" i="1"/>
</calcChain>
</file>

<file path=xl/sharedStrings.xml><?xml version="1.0" encoding="utf-8"?>
<sst xmlns="http://schemas.openxmlformats.org/spreadsheetml/2006/main" count="114" uniqueCount="37">
  <si>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</si>
  <si>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</si>
  <si>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</si>
  <si>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</si>
  <si>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</si>
  <si>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</si>
  <si>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</si>
  <si>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</si>
  <si>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</si>
  <si>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</si>
  <si>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</si>
  <si>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</si>
  <si>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</si>
  <si>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</si>
  <si>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</si>
  <si>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</si>
  <si>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</si>
  <si>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</si>
  <si>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</si>
  <si>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</si>
  <si>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</si>
  <si>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</si>
  <si>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</si>
  <si>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</si>
  <si>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URSULA ORTIZ MARTINEZ</t>
  </si>
  <si>
    <t>URSULA ORTIZ MARTINE</t>
  </si>
  <si>
    <t xml:space="preserve"> URSULA ORTIZ MARTINEZ</t>
  </si>
  <si>
    <t>TALLER DE ÉTICA</t>
  </si>
  <si>
    <t>102 A</t>
  </si>
  <si>
    <t>SEP23 - ENE 24</t>
  </si>
  <si>
    <t>102B</t>
  </si>
  <si>
    <t>AGO-DIC 2024</t>
  </si>
  <si>
    <t>GESTION DEL CAPITAL HUMANO</t>
  </si>
  <si>
    <t>507A</t>
  </si>
  <si>
    <t>TOME AMBROS MARIA CONCEPCIÓN</t>
  </si>
  <si>
    <t>TORJIAS BACIN LUIS FERNANDO</t>
  </si>
  <si>
    <t>VILLEGAS CABAÑAS CHRISTOPHER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</si>
</sst>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theme="1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Border="1" applyAlignment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0" fillId="0" borderId="2" xfId="0" applyNumberFormat="1" applyBorder="1"/>
    <xf numFmtId="1" fontId="7" fillId="0" borderId="0" xfId="0" applyNumberFormat="1" applyFont="1"/>
    <xf numFmtId="1" fontId="7" fillId="0" borderId="2" xfId="0" applyNumberFormat="1" applyFont="1" applyBorder="1" applyAlignment="1">
      <alignment horizontal="left"/>
    </xf>
    <xf numFmtId="1" fontId="0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left"/>
    </xf>
    <xf numFmtId="1" fontId="4" fillId="0" borderId="0" xfId="0" applyNumberFormat="1" applyFont="1"/>
    <xf numFmtId="1" fontId="8" fillId="0" borderId="2" xfId="2" applyNumberFormat="1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" fontId="4" fillId="0" borderId="2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2" xfId="0" applyNumberFormat="1" applyBorder="1" applyAlignment="1"/>
    <xf numFmtId="0" fontId="0" fillId="0" borderId="2" xfId="0" applyBorder="1" applyAlignment="1"/>
    <xf numFmtId="0" fontId="2" fillId="0" borderId="0" xfId="0" applyFont="1" applyAlignment="1">
      <alignment horizontal="center"/>
    </xf>
    <xf numFmtId="1" fontId="4" fillId="0" borderId="5" xfId="0" applyNumberFormat="1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5" xfId="0" applyNumberFormat="1" applyBorder="1" applyAlignment="1"/>
    <xf numFmtId="0" fontId="0" fillId="0" borderId="6" xfId="0" applyBorder="1" applyAlignment="1"/>
    <xf numFmtId="0" fontId="0" fillId="0" borderId="7" xfId="0" applyBorder="1" applyAlignment="1"/>
    <xf numFmtId="1" fontId="0" fillId="0" borderId="5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1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" fontId="4" fillId="0" borderId="2" xfId="0" applyNumberFormat="1" applyFont="1" applyBorder="1" applyAlignment="1"/>
    <xf numFmtId="0" fontId="4" fillId="0" borderId="2" xfId="0" applyFont="1" applyBorder="1" applyAlignment="1"/>
    <xf numFmtId="1" fontId="8" fillId="0" borderId="5" xfId="2" applyNumberFormat="1" applyFont="1" applyFill="1" applyBorder="1" applyAlignment="1">
      <alignment vertical="top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4" fillId="0" borderId="5" xfId="0" applyNumberFormat="1" applyFont="1" applyBorder="1" applyAlignment="1">
      <alignment horizontal="left"/>
    </xf>
    <xf numFmtId="1" fontId="4" fillId="0" borderId="6" xfId="0" applyNumberFormat="1" applyFont="1" applyBorder="1" applyAlignment="1">
      <alignment horizontal="left"/>
    </xf>
    <xf numFmtId="1" fontId="4" fillId="0" borderId="7" xfId="0" applyNumberFormat="1" applyFont="1" applyBorder="1" applyAlignment="1">
      <alignment horizontal="left"/>
    </xf>
    <xf numFmtId="1" fontId="4" fillId="0" borderId="6" xfId="0" applyNumberFormat="1" applyFont="1" applyBorder="1" applyAlignment="1"/>
    <xf numFmtId="1" fontId="4" fillId="0" borderId="7" xfId="0" applyNumberFormat="1" applyFont="1" applyBorder="1" applyAlignment="1"/>
    <xf numFmtId="1" fontId="8" fillId="0" borderId="6" xfId="2" applyNumberFormat="1" applyFont="1" applyFill="1" applyBorder="1" applyAlignment="1">
      <alignment vertical="top" wrapText="1"/>
    </xf>
    <xf numFmtId="1" fontId="8" fillId="0" borderId="7" xfId="2" applyNumberFormat="1" applyFont="1" applyFill="1" applyBorder="1" applyAlignment="1">
      <alignment vertical="top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2294/Downloads/Seguimiento%20del%20curso%20(1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2294/Downloads/Seguimiento%20del%20curso%20(1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2294/Downloads/Seguimiento%20del%20curso%20(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>
            <v>1</v>
          </cell>
          <cell r="B3" t="str">
            <v>241U0074</v>
          </cell>
          <cell r="C3" t="str">
            <v>ABRAJAN CISNEROS CARLOS JOSEPH</v>
          </cell>
        </row>
        <row r="4">
          <cell r="A4">
            <v>2</v>
          </cell>
          <cell r="B4" t="str">
            <v>241U0601</v>
          </cell>
          <cell r="C4" t="str">
            <v>AMOROSO FLORES VICTOR ALFONSO AUGURIO</v>
          </cell>
        </row>
        <row r="5">
          <cell r="A5">
            <v>3</v>
          </cell>
          <cell r="B5" t="str">
            <v>241U0078</v>
          </cell>
          <cell r="C5" t="str">
            <v>BAXIN SEBA JUAN ALBERTO</v>
          </cell>
        </row>
        <row r="6">
          <cell r="A6">
            <v>4</v>
          </cell>
          <cell r="B6" t="str">
            <v>241U0081</v>
          </cell>
          <cell r="C6" t="str">
            <v>CARDOZA SOSA CRISTOBAL MOISES</v>
          </cell>
        </row>
        <row r="7">
          <cell r="A7">
            <v>5</v>
          </cell>
          <cell r="B7" t="str">
            <v>241U0082</v>
          </cell>
          <cell r="C7" t="str">
            <v>CHIGO DE LA LUZ CYNTHIA ALEJANDRA</v>
          </cell>
        </row>
        <row r="8">
          <cell r="A8">
            <v>6</v>
          </cell>
          <cell r="B8" t="str">
            <v>241U0085</v>
          </cell>
          <cell r="C8" t="str">
            <v>CORDOVA BAEZ CRISTOPHER JALIL</v>
          </cell>
        </row>
        <row r="9">
          <cell r="A9">
            <v>7</v>
          </cell>
          <cell r="B9" t="str">
            <v>241U0088</v>
          </cell>
          <cell r="C9" t="str">
            <v>CUATZOZON SUAREZ ANTONIO</v>
          </cell>
        </row>
        <row r="10">
          <cell r="A10">
            <v>8</v>
          </cell>
          <cell r="B10" t="str">
            <v>241U0089</v>
          </cell>
          <cell r="C10" t="str">
            <v>DELFIN MORALES YAHIR EDUARDO</v>
          </cell>
        </row>
        <row r="11">
          <cell r="A11">
            <v>9</v>
          </cell>
          <cell r="B11" t="str">
            <v>241U0092</v>
          </cell>
          <cell r="C11" t="str">
            <v>GAYTAN DELGADO JOSUE DE JESUS</v>
          </cell>
        </row>
        <row r="12">
          <cell r="A12">
            <v>10</v>
          </cell>
          <cell r="B12" t="str">
            <v>241U0098</v>
          </cell>
          <cell r="C12" t="str">
            <v>HERNANDEZ CHONTAL JOSUE</v>
          </cell>
        </row>
        <row r="13">
          <cell r="A13">
            <v>11</v>
          </cell>
          <cell r="B13" t="str">
            <v>241U0100</v>
          </cell>
          <cell r="C13" t="str">
            <v>HERNANDEZ SANDOVAL HUMBERTO</v>
          </cell>
        </row>
        <row r="14">
          <cell r="A14">
            <v>12</v>
          </cell>
          <cell r="B14" t="str">
            <v>241U0101</v>
          </cell>
          <cell r="C14" t="str">
            <v>IGNOT MARTINEZ ALEX SALVADOR</v>
          </cell>
        </row>
        <row r="15">
          <cell r="A15">
            <v>13</v>
          </cell>
          <cell r="B15" t="str">
            <v>241U0102</v>
          </cell>
          <cell r="C15" t="str">
            <v>LARA FERMAN ALEXANDER</v>
          </cell>
        </row>
        <row r="16">
          <cell r="A16">
            <v>14</v>
          </cell>
          <cell r="B16" t="str">
            <v>241U0105</v>
          </cell>
          <cell r="C16" t="str">
            <v>LOPEZ ROJAS MARIO JARED</v>
          </cell>
        </row>
        <row r="17">
          <cell r="A17">
            <v>15</v>
          </cell>
          <cell r="B17" t="str">
            <v>241U0106</v>
          </cell>
          <cell r="C17" t="str">
            <v>MACARIO SERRANO ISMAEL</v>
          </cell>
        </row>
        <row r="18">
          <cell r="A18">
            <v>16</v>
          </cell>
          <cell r="B18" t="str">
            <v>241U0109</v>
          </cell>
          <cell r="C18" t="str">
            <v>MARTINEZ BELTRAN JORGE JAMIL</v>
          </cell>
        </row>
        <row r="19">
          <cell r="A19">
            <v>17</v>
          </cell>
          <cell r="B19" t="str">
            <v>241U0108</v>
          </cell>
          <cell r="C19" t="str">
            <v>MARTINEZ CANELA SEBASTIAN</v>
          </cell>
        </row>
        <row r="20">
          <cell r="A20">
            <v>18</v>
          </cell>
          <cell r="B20" t="str">
            <v>241U0110</v>
          </cell>
          <cell r="C20" t="str">
            <v>MARTINEZ MARTINEZ MIGUEL</v>
          </cell>
        </row>
        <row r="21">
          <cell r="A21">
            <v>19</v>
          </cell>
          <cell r="B21" t="str">
            <v>241U0111</v>
          </cell>
          <cell r="C21" t="str">
            <v>MIROS CABRERA JAN CARLOS</v>
          </cell>
        </row>
        <row r="22">
          <cell r="A22">
            <v>20</v>
          </cell>
          <cell r="B22" t="str">
            <v>241U0113</v>
          </cell>
          <cell r="C22" t="str">
            <v>MULATO DOROTEO LUIS DAVID</v>
          </cell>
        </row>
        <row r="23">
          <cell r="A23">
            <v>21</v>
          </cell>
          <cell r="B23" t="str">
            <v>231U0171</v>
          </cell>
          <cell r="C23" t="str">
            <v>MUÑOZ GOMEZ RONALDO</v>
          </cell>
        </row>
        <row r="24">
          <cell r="A24">
            <v>22</v>
          </cell>
          <cell r="B24" t="str">
            <v>241U0115</v>
          </cell>
          <cell r="C24" t="str">
            <v>OCAMPO TORRES LUIS MARIO DE JESUS</v>
          </cell>
        </row>
        <row r="25">
          <cell r="A25">
            <v>23</v>
          </cell>
          <cell r="B25" t="str">
            <v>241U0116</v>
          </cell>
          <cell r="C25" t="str">
            <v>PABLO MORA EDUARDO</v>
          </cell>
        </row>
        <row r="26">
          <cell r="A26">
            <v>24</v>
          </cell>
          <cell r="B26" t="str">
            <v>241U0118</v>
          </cell>
          <cell r="C26" t="str">
            <v>PEREZ GARRIDO KINVERLIN</v>
          </cell>
        </row>
        <row r="27">
          <cell r="A27">
            <v>25</v>
          </cell>
          <cell r="B27" t="str">
            <v>241U0120</v>
          </cell>
          <cell r="C27" t="str">
            <v>RODRIGUEZ GUTIERREZ OMAR</v>
          </cell>
        </row>
        <row r="28">
          <cell r="A28">
            <v>26</v>
          </cell>
          <cell r="B28" t="str">
            <v>241U0122</v>
          </cell>
          <cell r="C28" t="str">
            <v>ROMERO CANO ALEX ROBERTO</v>
          </cell>
        </row>
        <row r="29">
          <cell r="A29">
            <v>27</v>
          </cell>
          <cell r="B29" t="str">
            <v>241U0124</v>
          </cell>
          <cell r="C29" t="str">
            <v>RUIZ RUIZ RONALDO</v>
          </cell>
        </row>
        <row r="30">
          <cell r="A30">
            <v>28</v>
          </cell>
          <cell r="B30" t="str">
            <v>241U0125</v>
          </cell>
          <cell r="C30" t="str">
            <v>SANCHEZ ZUÑIGA DUILIO ISMAEL</v>
          </cell>
        </row>
        <row r="31">
          <cell r="A31">
            <v>29</v>
          </cell>
          <cell r="B31" t="str">
            <v>241U0127</v>
          </cell>
          <cell r="C31" t="str">
            <v>SEBA SINTA ANGEL GILBERTO</v>
          </cell>
        </row>
        <row r="32">
          <cell r="A32">
            <v>30</v>
          </cell>
          <cell r="B32" t="str">
            <v>241U0128</v>
          </cell>
          <cell r="C32" t="str">
            <v>SINTA SEBA JOSUE</v>
          </cell>
        </row>
        <row r="33">
          <cell r="A33">
            <v>31</v>
          </cell>
          <cell r="B33" t="str">
            <v>241U0130</v>
          </cell>
          <cell r="C33" t="str">
            <v>TEMICH MARCIAL JORGE EDUARDO</v>
          </cell>
        </row>
        <row r="34">
          <cell r="A34">
            <v>32</v>
          </cell>
          <cell r="B34" t="str">
            <v>241U0131</v>
          </cell>
          <cell r="C34" t="str">
            <v>TEPOX MARCIAL RAYMUNDO</v>
          </cell>
        </row>
        <row r="35">
          <cell r="A35">
            <v>33</v>
          </cell>
          <cell r="B35" t="str">
            <v>241U0135</v>
          </cell>
          <cell r="C35" t="str">
            <v>TOTO LIBRADO MIGUEL</v>
          </cell>
        </row>
        <row r="36">
          <cell r="A36">
            <v>34</v>
          </cell>
          <cell r="B36" t="str">
            <v>241U0136</v>
          </cell>
          <cell r="C36" t="str">
            <v>UGARTEMENDIA BACA MIGUEL</v>
          </cell>
        </row>
        <row r="37">
          <cell r="A37">
            <v>35</v>
          </cell>
          <cell r="B37" t="str">
            <v>241U0137</v>
          </cell>
          <cell r="C37" t="str">
            <v>VERGARA VALENCIA CESAR</v>
          </cell>
        </row>
        <row r="38">
          <cell r="A38">
            <v>36</v>
          </cell>
          <cell r="B38" t="str">
            <v>241U0138</v>
          </cell>
          <cell r="C38" t="str">
            <v>VICTORIO MEDINA SERGIO DE JESUS</v>
          </cell>
        </row>
        <row r="39">
          <cell r="A39">
            <v>37</v>
          </cell>
          <cell r="B39" t="str">
            <v>241U0139</v>
          </cell>
          <cell r="C39" t="str">
            <v>VICTORIO VARGAS ESDRAS ZAID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>
            <v>1</v>
          </cell>
          <cell r="B3" t="str">
            <v>241U0141</v>
          </cell>
          <cell r="C3" t="str">
            <v>ALDANA LAZARO LUIS ANTONIO</v>
          </cell>
        </row>
        <row r="4">
          <cell r="A4">
            <v>2</v>
          </cell>
          <cell r="B4" t="str">
            <v>241U0075</v>
          </cell>
          <cell r="C4" t="str">
            <v>ARELLANO VAZQUEZ ANGEL DAVID</v>
          </cell>
        </row>
        <row r="5">
          <cell r="A5">
            <v>3</v>
          </cell>
          <cell r="B5" t="str">
            <v>241U0076</v>
          </cell>
          <cell r="C5" t="str">
            <v>ARROYO CASTILLO JAIRO</v>
          </cell>
        </row>
        <row r="6">
          <cell r="A6">
            <v>4</v>
          </cell>
          <cell r="B6" t="str">
            <v>241U0077</v>
          </cell>
          <cell r="C6" t="str">
            <v>BAXIN BAEZ GIBRAN GAEL</v>
          </cell>
        </row>
        <row r="7">
          <cell r="A7">
            <v>5</v>
          </cell>
          <cell r="B7" t="str">
            <v>241U0079</v>
          </cell>
          <cell r="C7" t="str">
            <v>BUSTAMANTE PONCIANO GERARDO</v>
          </cell>
        </row>
        <row r="8">
          <cell r="A8">
            <v>6</v>
          </cell>
          <cell r="B8" t="str">
            <v>241U0080</v>
          </cell>
          <cell r="C8" t="str">
            <v>CALDELAS BUSTAMANTE EDGAR</v>
          </cell>
        </row>
        <row r="9">
          <cell r="A9">
            <v>7</v>
          </cell>
          <cell r="B9" t="str">
            <v>241U0083</v>
          </cell>
          <cell r="C9" t="str">
            <v>CONSTANTINO MENDOZA RAQUEL YAMILET</v>
          </cell>
        </row>
        <row r="10">
          <cell r="A10">
            <v>8</v>
          </cell>
          <cell r="B10" t="str">
            <v>241U0084</v>
          </cell>
          <cell r="C10" t="str">
            <v>COPETE MINQUIZ JUAN ISAAC</v>
          </cell>
        </row>
        <row r="11">
          <cell r="A11">
            <v>9</v>
          </cell>
          <cell r="B11" t="str">
            <v>241U0086</v>
          </cell>
          <cell r="C11" t="str">
            <v>COTA SIXTEGA JUAN</v>
          </cell>
        </row>
        <row r="12">
          <cell r="A12">
            <v>10</v>
          </cell>
          <cell r="B12" t="str">
            <v>241U0087</v>
          </cell>
          <cell r="C12" t="str">
            <v>CRUZ XOLO JAVIER</v>
          </cell>
        </row>
        <row r="13">
          <cell r="A13">
            <v>11</v>
          </cell>
          <cell r="B13" t="str">
            <v>241U0090</v>
          </cell>
          <cell r="C13" t="str">
            <v>DOMINGUEZ HERNANDEZ ELIAN IMANOL</v>
          </cell>
        </row>
        <row r="14">
          <cell r="A14">
            <v>12</v>
          </cell>
          <cell r="B14" t="str">
            <v>241U0091</v>
          </cell>
          <cell r="C14" t="str">
            <v>ESCALERA FISCAL LEONARDO</v>
          </cell>
        </row>
        <row r="15">
          <cell r="A15">
            <v>13</v>
          </cell>
          <cell r="B15" t="str">
            <v>241U0093</v>
          </cell>
          <cell r="C15" t="str">
            <v>GOMEZ GARCIA ERIK ADIEL</v>
          </cell>
        </row>
        <row r="16">
          <cell r="A16">
            <v>14</v>
          </cell>
          <cell r="B16" t="str">
            <v>241U0096</v>
          </cell>
          <cell r="C16" t="str">
            <v>GONZALEZ GALLARDO GANDHI DANYAEL</v>
          </cell>
        </row>
        <row r="17">
          <cell r="A17">
            <v>15</v>
          </cell>
          <cell r="B17" t="str">
            <v>241U0094</v>
          </cell>
          <cell r="C17" t="str">
            <v>GONZALEZ MARCIAL DIEGO</v>
          </cell>
        </row>
        <row r="18">
          <cell r="A18">
            <v>16</v>
          </cell>
          <cell r="B18" t="str">
            <v>241U0095</v>
          </cell>
          <cell r="C18" t="str">
            <v>GONZALEZ RODRIGUEZ ABNER</v>
          </cell>
        </row>
        <row r="19">
          <cell r="A19">
            <v>17</v>
          </cell>
          <cell r="B19" t="str">
            <v>241U0097</v>
          </cell>
          <cell r="C19" t="str">
            <v>HERNANDEZ CASTILLO AXEL</v>
          </cell>
        </row>
        <row r="20">
          <cell r="A20">
            <v>18</v>
          </cell>
          <cell r="B20" t="str">
            <v>241U0099</v>
          </cell>
          <cell r="C20" t="str">
            <v>HERNANDEZ FLORES SANTIAGO</v>
          </cell>
        </row>
        <row r="21">
          <cell r="A21">
            <v>19</v>
          </cell>
          <cell r="B21" t="str">
            <v>241U0564</v>
          </cell>
          <cell r="C21" t="str">
            <v>HERVIS MORENO DIEGO</v>
          </cell>
        </row>
        <row r="22">
          <cell r="A22">
            <v>20</v>
          </cell>
          <cell r="B22" t="str">
            <v>241U0103</v>
          </cell>
          <cell r="C22" t="str">
            <v>LEON CRUZ MARTIN ALEJANDRO</v>
          </cell>
        </row>
        <row r="23">
          <cell r="A23">
            <v>21</v>
          </cell>
          <cell r="B23" t="str">
            <v>241U0104</v>
          </cell>
          <cell r="C23" t="str">
            <v>LINAREZ ANOTA CRISTHOFER</v>
          </cell>
        </row>
        <row r="24">
          <cell r="A24">
            <v>22</v>
          </cell>
          <cell r="B24" t="str">
            <v>241U0107</v>
          </cell>
          <cell r="C24" t="str">
            <v>MARTINEZ CALDELAS KIMBERLY GUADALUPE</v>
          </cell>
        </row>
        <row r="25">
          <cell r="A25">
            <v>23</v>
          </cell>
          <cell r="B25" t="str">
            <v>241U0114</v>
          </cell>
          <cell r="C25" t="str">
            <v>MENDEZ GALVAN BENJAMIN</v>
          </cell>
        </row>
        <row r="26">
          <cell r="A26">
            <v>24</v>
          </cell>
          <cell r="B26" t="str">
            <v>241U0112</v>
          </cell>
          <cell r="C26" t="str">
            <v>MIROS XOLIO JOSE MANUEL</v>
          </cell>
        </row>
        <row r="27">
          <cell r="A27">
            <v>25</v>
          </cell>
          <cell r="B27" t="str">
            <v>241U0117</v>
          </cell>
          <cell r="C27" t="str">
            <v>PALACIOS BERNAL KEVIN EMIR</v>
          </cell>
        </row>
        <row r="28">
          <cell r="A28">
            <v>26</v>
          </cell>
          <cell r="B28" t="str">
            <v>241U0632</v>
          </cell>
          <cell r="C28" t="str">
            <v>PEREZ HUERVO EVELYN</v>
          </cell>
        </row>
        <row r="29">
          <cell r="A29">
            <v>27</v>
          </cell>
          <cell r="B29" t="str">
            <v>241U0119</v>
          </cell>
          <cell r="C29" t="str">
            <v>RASCON HERNANDEZ ADAN DE JESUS</v>
          </cell>
        </row>
        <row r="30">
          <cell r="A30">
            <v>28</v>
          </cell>
          <cell r="B30" t="str">
            <v>241U0121</v>
          </cell>
          <cell r="C30" t="str">
            <v>RODRIGUEZ MORALES SHADI</v>
          </cell>
        </row>
        <row r="31">
          <cell r="A31">
            <v>29</v>
          </cell>
          <cell r="B31" t="str">
            <v>241U0123</v>
          </cell>
          <cell r="C31" t="str">
            <v>ROSAS APARICIO ANGEL ALEXANDER</v>
          </cell>
        </row>
        <row r="32">
          <cell r="A32">
            <v>30</v>
          </cell>
          <cell r="B32" t="str">
            <v>241U0126</v>
          </cell>
          <cell r="C32" t="str">
            <v>SANTOS ORTIZ ALDO BENJAMIN</v>
          </cell>
        </row>
        <row r="33">
          <cell r="A33">
            <v>31</v>
          </cell>
          <cell r="B33" t="str">
            <v>241U0129</v>
          </cell>
          <cell r="C33" t="str">
            <v>SOSME RAMOS CARLOS ANTONIO</v>
          </cell>
        </row>
        <row r="34">
          <cell r="A34">
            <v>32</v>
          </cell>
          <cell r="B34" t="str">
            <v>241U0132</v>
          </cell>
          <cell r="C34" t="str">
            <v>TOM PAREDES FABIO JESUS</v>
          </cell>
        </row>
        <row r="35">
          <cell r="B35" t="str">
            <v>241U0133</v>
          </cell>
        </row>
        <row r="36">
          <cell r="B36" t="str">
            <v>241U0134</v>
          </cell>
        </row>
        <row r="37">
          <cell r="B37" t="str">
            <v>241U0140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>
            <v>1</v>
          </cell>
          <cell r="B3" t="str">
            <v>221U0410</v>
          </cell>
          <cell r="C3" t="str">
            <v>ABRAJAN PEREZ EMELY</v>
          </cell>
        </row>
        <row r="4">
          <cell r="A4">
            <v>2</v>
          </cell>
          <cell r="B4" t="str">
            <v>221U0411</v>
          </cell>
          <cell r="C4" t="str">
            <v>ALARCON XALA JHOANA SAMANTHA</v>
          </cell>
        </row>
        <row r="5">
          <cell r="A5">
            <v>3</v>
          </cell>
          <cell r="B5" t="str">
            <v>221U0414</v>
          </cell>
          <cell r="C5" t="str">
            <v>ARANGUTE PIO LUZ CLARA</v>
          </cell>
        </row>
        <row r="6">
          <cell r="A6">
            <v>4</v>
          </cell>
          <cell r="B6" t="str">
            <v>221U0417</v>
          </cell>
          <cell r="C6" t="str">
            <v>BAPO COTO SALVADOR DE JESÚS</v>
          </cell>
        </row>
        <row r="7">
          <cell r="A7">
            <v>5</v>
          </cell>
          <cell r="B7" t="str">
            <v>221U0419</v>
          </cell>
          <cell r="C7" t="str">
            <v>BAXIN FISCAL ADAIR</v>
          </cell>
        </row>
        <row r="8">
          <cell r="A8">
            <v>6</v>
          </cell>
          <cell r="B8" t="str">
            <v>221U0425</v>
          </cell>
          <cell r="C8" t="str">
            <v>CAGAL MORENO LESLI JOQUEBET</v>
          </cell>
        </row>
        <row r="9">
          <cell r="A9">
            <v>7</v>
          </cell>
          <cell r="B9" t="str">
            <v>221U0427</v>
          </cell>
          <cell r="C9" t="str">
            <v>CAIXBA SINACA EUNICE</v>
          </cell>
        </row>
        <row r="10">
          <cell r="A10">
            <v>8</v>
          </cell>
          <cell r="B10" t="str">
            <v>221U0488</v>
          </cell>
          <cell r="C10" t="str">
            <v>CANO TORRES NANCY PAOLA</v>
          </cell>
        </row>
        <row r="11">
          <cell r="A11">
            <v>9</v>
          </cell>
          <cell r="B11" t="str">
            <v>221U0428</v>
          </cell>
          <cell r="C11" t="str">
            <v>CARDOZA QUINO HUGO ERNESTO</v>
          </cell>
        </row>
        <row r="12">
          <cell r="A12">
            <v>10</v>
          </cell>
          <cell r="B12" t="str">
            <v>231U0667</v>
          </cell>
          <cell r="C12" t="str">
            <v>CASTILLO MONTALVO FERNADA DEL CARMEN</v>
          </cell>
        </row>
        <row r="13">
          <cell r="A13">
            <v>11</v>
          </cell>
          <cell r="B13" t="str">
            <v>221U0435</v>
          </cell>
          <cell r="C13" t="str">
            <v>CONCHI CRUZ JOSELIN GUADALUPE</v>
          </cell>
        </row>
        <row r="14">
          <cell r="A14">
            <v>12</v>
          </cell>
          <cell r="B14" t="str">
            <v>221U0437</v>
          </cell>
          <cell r="C14" t="str">
            <v>CONTRERAS PAXTIAN MAYTE</v>
          </cell>
        </row>
        <row r="15">
          <cell r="A15">
            <v>13</v>
          </cell>
          <cell r="B15" t="str">
            <v>221U0438</v>
          </cell>
          <cell r="C15" t="str">
            <v>CONTRERAS VELASCO BRENDA SARAHI</v>
          </cell>
        </row>
        <row r="16">
          <cell r="A16">
            <v>14</v>
          </cell>
          <cell r="B16" t="str">
            <v>221U0441</v>
          </cell>
          <cell r="C16" t="str">
            <v>DIAZ OY DIEGO MANUEL</v>
          </cell>
        </row>
        <row r="17">
          <cell r="A17">
            <v>15</v>
          </cell>
          <cell r="B17" t="str">
            <v>221U0442</v>
          </cell>
          <cell r="C17" t="str">
            <v>DOMÍNGUEZ CRUZ MARELIT</v>
          </cell>
        </row>
        <row r="18">
          <cell r="A18">
            <v>16</v>
          </cell>
          <cell r="B18" t="str">
            <v>221U0443</v>
          </cell>
          <cell r="C18" t="str">
            <v>ESCOBAR ESCOBAR LUIS RODOLFO</v>
          </cell>
        </row>
        <row r="19">
          <cell r="A19">
            <v>17</v>
          </cell>
          <cell r="B19" t="str">
            <v>221U0444</v>
          </cell>
          <cell r="C19" t="str">
            <v>ESCRIBANO GRACIA EVELIN NAYELI</v>
          </cell>
        </row>
        <row r="20">
          <cell r="A20">
            <v>18</v>
          </cell>
          <cell r="B20" t="str">
            <v>221U0445</v>
          </cell>
          <cell r="C20" t="str">
            <v>GAPI ASCANIO AZALIA ANEYRA</v>
          </cell>
        </row>
        <row r="21">
          <cell r="A21">
            <v>19</v>
          </cell>
          <cell r="B21" t="str">
            <v>221U0446</v>
          </cell>
          <cell r="C21" t="str">
            <v>GARCIA FONSECA SHANIA PATRICIA</v>
          </cell>
        </row>
        <row r="22">
          <cell r="A22">
            <v>20</v>
          </cell>
          <cell r="B22" t="str">
            <v>221U0447</v>
          </cell>
          <cell r="C22" t="str">
            <v>GARCIA RUEDA DEREK ALEJANDRO</v>
          </cell>
        </row>
        <row r="23">
          <cell r="A23">
            <v>21</v>
          </cell>
          <cell r="B23" t="str">
            <v>221U0448</v>
          </cell>
          <cell r="C23" t="str">
            <v>GAYTÁN DELGADO FÁTIMA ISABEL</v>
          </cell>
        </row>
        <row r="24">
          <cell r="A24">
            <v>22</v>
          </cell>
          <cell r="B24" t="str">
            <v>231U0292</v>
          </cell>
          <cell r="C24" t="str">
            <v>GOMEZ NOLASCO MORELVI IRASEMA</v>
          </cell>
        </row>
        <row r="25">
          <cell r="A25">
            <v>23</v>
          </cell>
          <cell r="B25" t="str">
            <v>211U0405</v>
          </cell>
          <cell r="C25" t="str">
            <v>LOPEZ BENITES DAMARIS</v>
          </cell>
        </row>
        <row r="26">
          <cell r="A26">
            <v>24</v>
          </cell>
          <cell r="B26" t="str">
            <v>221U0459</v>
          </cell>
          <cell r="C26" t="str">
            <v>MARTÍNEZ FONSECA FÁTIMA LARISSA</v>
          </cell>
        </row>
        <row r="27">
          <cell r="A27">
            <v>25</v>
          </cell>
          <cell r="B27" t="str">
            <v>231U0307</v>
          </cell>
          <cell r="C27" t="str">
            <v>MENDEZ ESPEJO MANUEL EDUARDO</v>
          </cell>
        </row>
        <row r="28">
          <cell r="A28">
            <v>26</v>
          </cell>
          <cell r="B28" t="str">
            <v>211U0672</v>
          </cell>
          <cell r="C28" t="str">
            <v>OJEDA LUA ALBERTO</v>
          </cell>
        </row>
        <row r="29">
          <cell r="A29">
            <v>27</v>
          </cell>
          <cell r="B29" t="str">
            <v>221U0463</v>
          </cell>
          <cell r="C29" t="str">
            <v>ORTIZ GOREL YAMILA</v>
          </cell>
        </row>
        <row r="30">
          <cell r="A30">
            <v>28</v>
          </cell>
          <cell r="B30" t="str">
            <v>231U0665</v>
          </cell>
          <cell r="C30" t="str">
            <v>PEREZ PEREYRA ANGEL DANIEL</v>
          </cell>
        </row>
        <row r="31">
          <cell r="A31">
            <v>29</v>
          </cell>
          <cell r="B31" t="str">
            <v>221U0570</v>
          </cell>
          <cell r="C31" t="str">
            <v>RAMIREZ PEREZ ANGEL GABRIEL</v>
          </cell>
        </row>
        <row r="32">
          <cell r="A32">
            <v>30</v>
          </cell>
          <cell r="B32" t="str">
            <v>231U0323</v>
          </cell>
          <cell r="C32" t="str">
            <v>TOTO HERNÁNDEZ MANUEL ANTONIO</v>
          </cell>
        </row>
        <row r="33">
          <cell r="A33">
            <v>31</v>
          </cell>
          <cell r="B33" t="str">
            <v>221U0476</v>
          </cell>
          <cell r="C33" t="str">
            <v>TRICHE HIPOLITO CITLALI</v>
          </cell>
        </row>
        <row r="34">
          <cell r="A34">
            <v>32</v>
          </cell>
          <cell r="B34" t="str">
            <v>221U0478</v>
          </cell>
          <cell r="C34" t="str">
            <v>USCANGA CERBANTES MARIELA</v>
          </cell>
        </row>
        <row r="35">
          <cell r="A35">
            <v>33</v>
          </cell>
          <cell r="B35" t="str">
            <v>221U0481</v>
          </cell>
          <cell r="C35" t="str">
            <v>VELASCO MAULEÓN ALESSANDRO ABISAID</v>
          </cell>
        </row>
        <row r="36">
          <cell r="A36">
            <v>34</v>
          </cell>
          <cell r="B36" t="str">
            <v>221U0484</v>
          </cell>
          <cell r="C36" t="str">
            <v>VILLALOBOS PUCHETA ARIEL MICHELL</v>
          </cell>
        </row>
        <row r="37">
          <cell r="A37">
            <v>35</v>
          </cell>
          <cell r="B37" t="str">
            <v>221U0485</v>
          </cell>
          <cell r="C37" t="str">
            <v>XOLIO PELAYO DARINA</v>
          </cell>
        </row>
        <row r="38">
          <cell r="A38">
            <v>36</v>
          </cell>
          <cell r="B38" t="str">
            <v>221U0487</v>
          </cell>
          <cell r="C38" t="str">
            <v>ZAPO SANTIAGO ROBERTO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1"/>
  <sheetViews>
    <sheetView topLeftCell="C15" zoomScale="109" zoomScaleNormal="84" workbookViewId="0">
      <selection activeCell="J35" sqref="J3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60" t="s">
        <v>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2"/>
      <c r="R2" s="2"/>
    </row>
    <row r="3" spans="2:18" x14ac:dyDescent="0.25">
      <c r="C3" s="76" t="s">
        <v>8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45"/>
      <c r="R3" s="45"/>
    </row>
    <row r="4" spans="2:18" x14ac:dyDescent="0.25">
      <c r="C4" t="s">
        <v>0</v>
      </c>
      <c r="D4" s="81" t="s">
        <v>27</v>
      </c>
      <c r="E4" s="81"/>
      <c r="F4" s="81"/>
      <c r="G4" s="81"/>
      <c r="I4" t="s">
        <v>1</v>
      </c>
      <c r="J4" s="64" t="s">
        <v>28</v>
      </c>
      <c r="K4" s="64"/>
      <c r="M4" t="s">
        <v>2</v>
      </c>
      <c r="N4" s="65">
        <v>45560</v>
      </c>
      <c r="O4" s="65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64" t="s">
        <v>31</v>
      </c>
      <c r="E6" s="64"/>
      <c r="F6" s="64"/>
      <c r="G6" s="64"/>
      <c r="I6" s="74" t="s">
        <v>22</v>
      </c>
      <c r="J6" s="74"/>
      <c r="K6" s="75" t="s">
        <v>26</v>
      </c>
      <c r="L6" s="75"/>
      <c r="M6" s="75"/>
      <c r="N6" s="75"/>
      <c r="O6" s="75"/>
      <c r="P6" s="75"/>
      <c r="Q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6" t="s">
        <v>5</v>
      </c>
      <c r="E8" s="66"/>
      <c r="F8" s="66"/>
      <c r="G8" s="66"/>
      <c r="H8" s="66"/>
      <c r="I8" s="66"/>
      <c r="J8" s="48" t="s">
        <v>7</v>
      </c>
      <c r="K8" s="48" t="s">
        <v>10</v>
      </c>
      <c r="L8" s="48" t="s">
        <v>11</v>
      </c>
      <c r="M8" s="48" t="s">
        <v>12</v>
      </c>
      <c r="N8" s="48" t="s">
        <v>13</v>
      </c>
      <c r="O8" s="48" t="s">
        <v>14</v>
      </c>
      <c r="P8" s="48" t="s">
        <v>15</v>
      </c>
      <c r="Q8" s="13" t="s">
        <v>23</v>
      </c>
    </row>
    <row r="9" spans="2:18" x14ac:dyDescent="0.25">
      <c r="B9" s="52">
        <f>[1]sheet1!A3</f>
        <v>1</v>
      </c>
      <c r="C9" s="36" t="str">
        <f>[1]sheet1!B3</f>
        <v>241U0074</v>
      </c>
      <c r="D9" s="67" t="str">
        <f>[1]sheet1!C3</f>
        <v>ABRAJAN CISNEROS CARLOS JOSEPH</v>
      </c>
      <c r="E9" s="68"/>
      <c r="F9" s="68"/>
      <c r="G9" s="68"/>
      <c r="H9" s="68"/>
      <c r="I9" s="69"/>
      <c r="J9" s="48">
        <v>80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14">
        <f>SUM(J9:N9)/5</f>
        <v>16</v>
      </c>
    </row>
    <row r="10" spans="2:18" x14ac:dyDescent="0.25">
      <c r="B10" s="52">
        <f>[1]sheet1!A4</f>
        <v>2</v>
      </c>
      <c r="C10" s="36" t="str">
        <f>[1]sheet1!B4</f>
        <v>241U0601</v>
      </c>
      <c r="D10" s="70" t="str">
        <f>[1]sheet1!C4</f>
        <v>AMOROSO FLORES VICTOR ALFONSO AUGURIO</v>
      </c>
      <c r="E10" s="71"/>
      <c r="F10" s="71"/>
      <c r="G10" s="71"/>
      <c r="H10" s="71"/>
      <c r="I10" s="72"/>
      <c r="J10" s="48">
        <v>90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14">
        <f t="shared" ref="Q10:Q39" si="0">SUM(J10:N10)/5</f>
        <v>18</v>
      </c>
    </row>
    <row r="11" spans="2:18" x14ac:dyDescent="0.25">
      <c r="B11" s="52">
        <f>[1]sheet1!A5</f>
        <v>3</v>
      </c>
      <c r="C11" s="36" t="str">
        <f>[1]sheet1!B5</f>
        <v>241U0078</v>
      </c>
      <c r="D11" s="67" t="str">
        <f>[1]sheet1!C5</f>
        <v>BAXIN SEBA JUAN ALBERTO</v>
      </c>
      <c r="E11" s="68"/>
      <c r="F11" s="68"/>
      <c r="G11" s="68"/>
      <c r="H11" s="68"/>
      <c r="I11" s="69"/>
      <c r="J11" s="48">
        <v>90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14">
        <f t="shared" si="0"/>
        <v>18</v>
      </c>
    </row>
    <row r="12" spans="2:18" x14ac:dyDescent="0.25">
      <c r="B12" s="52">
        <f>[1]sheet1!A6</f>
        <v>4</v>
      </c>
      <c r="C12" s="36" t="str">
        <f>[1]sheet1!B6</f>
        <v>241U0081</v>
      </c>
      <c r="D12" s="58" t="str">
        <f>[1]sheet1!C6</f>
        <v>CARDOZA SOSA CRISTOBAL MOISES</v>
      </c>
      <c r="E12" s="59"/>
      <c r="F12" s="59"/>
      <c r="G12" s="59"/>
      <c r="H12" s="59"/>
      <c r="I12" s="59"/>
      <c r="J12" s="48">
        <v>80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14">
        <f t="shared" si="0"/>
        <v>16</v>
      </c>
    </row>
    <row r="13" spans="2:18" x14ac:dyDescent="0.25">
      <c r="B13" s="52">
        <f>[1]sheet1!A7</f>
        <v>5</v>
      </c>
      <c r="C13" s="36" t="str">
        <f>[1]sheet1!B7</f>
        <v>241U0082</v>
      </c>
      <c r="D13" s="58" t="str">
        <f>[1]sheet1!C7</f>
        <v>CHIGO DE LA LUZ CYNTHIA ALEJANDRA</v>
      </c>
      <c r="E13" s="59"/>
      <c r="F13" s="59"/>
      <c r="G13" s="59"/>
      <c r="H13" s="59"/>
      <c r="I13" s="59"/>
      <c r="J13" s="48">
        <v>100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14">
        <f t="shared" si="0"/>
        <v>20</v>
      </c>
    </row>
    <row r="14" spans="2:18" x14ac:dyDescent="0.25">
      <c r="B14" s="52">
        <f>[1]sheet1!A8</f>
        <v>6</v>
      </c>
      <c r="C14" s="36" t="str">
        <f>[1]sheet1!B8</f>
        <v>241U0085</v>
      </c>
      <c r="D14" s="58" t="str">
        <f>[1]sheet1!C8</f>
        <v>CORDOVA BAEZ CRISTOPHER JALIL</v>
      </c>
      <c r="E14" s="59"/>
      <c r="F14" s="59"/>
      <c r="G14" s="59"/>
      <c r="H14" s="59"/>
      <c r="I14" s="59"/>
      <c r="J14" s="48">
        <v>100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14">
        <f t="shared" si="0"/>
        <v>20</v>
      </c>
    </row>
    <row r="15" spans="2:18" x14ac:dyDescent="0.25">
      <c r="B15" s="52">
        <f>[1]sheet1!A9</f>
        <v>7</v>
      </c>
      <c r="C15" s="36" t="str">
        <f>[1]sheet1!B9</f>
        <v>241U0088</v>
      </c>
      <c r="D15" s="58" t="str">
        <f>[1]sheet1!C9</f>
        <v>CUATZOZON SUAREZ ANTONIO</v>
      </c>
      <c r="E15" s="59"/>
      <c r="F15" s="59"/>
      <c r="G15" s="59"/>
      <c r="H15" s="59"/>
      <c r="I15" s="59"/>
      <c r="J15" s="48">
        <v>80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14">
        <f t="shared" si="0"/>
        <v>16</v>
      </c>
    </row>
    <row r="16" spans="2:18" x14ac:dyDescent="0.25">
      <c r="B16" s="52">
        <f>[1]sheet1!A10</f>
        <v>8</v>
      </c>
      <c r="C16" s="36" t="str">
        <f>[1]sheet1!B10</f>
        <v>241U0089</v>
      </c>
      <c r="D16" s="58" t="str">
        <f>[1]sheet1!C10</f>
        <v>DELFIN MORALES YAHIR EDUARDO</v>
      </c>
      <c r="E16" s="59"/>
      <c r="F16" s="59"/>
      <c r="G16" s="59"/>
      <c r="H16" s="59"/>
      <c r="I16" s="59"/>
      <c r="J16" s="48">
        <v>89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14">
        <f t="shared" si="0"/>
        <v>17.8</v>
      </c>
    </row>
    <row r="17" spans="2:17" x14ac:dyDescent="0.25">
      <c r="B17" s="52">
        <f>[1]sheet1!A11</f>
        <v>9</v>
      </c>
      <c r="C17" s="36" t="str">
        <f>[1]sheet1!B11</f>
        <v>241U0092</v>
      </c>
      <c r="D17" s="58" t="str">
        <f>[1]sheet1!C11</f>
        <v>GAYTAN DELGADO JOSUE DE JESUS</v>
      </c>
      <c r="E17" s="59"/>
      <c r="F17" s="59"/>
      <c r="G17" s="59"/>
      <c r="H17" s="59"/>
      <c r="I17" s="59"/>
      <c r="J17" s="48">
        <v>80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14">
        <f t="shared" si="0"/>
        <v>16</v>
      </c>
    </row>
    <row r="18" spans="2:17" x14ac:dyDescent="0.25">
      <c r="B18" s="52">
        <f>[1]sheet1!A12</f>
        <v>10</v>
      </c>
      <c r="C18" s="36" t="str">
        <f>[1]sheet1!B12</f>
        <v>241U0098</v>
      </c>
      <c r="D18" s="58" t="str">
        <f>[1]sheet1!C12</f>
        <v>HERNANDEZ CHONTAL JOSUE</v>
      </c>
      <c r="E18" s="59"/>
      <c r="F18" s="59"/>
      <c r="G18" s="59"/>
      <c r="H18" s="59"/>
      <c r="I18" s="59"/>
      <c r="J18" s="48">
        <v>80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14">
        <f t="shared" si="0"/>
        <v>16</v>
      </c>
    </row>
    <row r="19" spans="2:17" x14ac:dyDescent="0.25">
      <c r="B19" s="52">
        <f>[1]sheet1!A13</f>
        <v>11</v>
      </c>
      <c r="C19" s="36" t="str">
        <f>[1]sheet1!B13</f>
        <v>241U0100</v>
      </c>
      <c r="D19" s="58" t="str">
        <f>[1]sheet1!C13</f>
        <v>HERNANDEZ SANDOVAL HUMBERTO</v>
      </c>
      <c r="E19" s="59"/>
      <c r="F19" s="59"/>
      <c r="G19" s="59"/>
      <c r="H19" s="59"/>
      <c r="I19" s="59"/>
      <c r="J19" s="48">
        <v>90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14">
        <f t="shared" si="0"/>
        <v>18</v>
      </c>
    </row>
    <row r="20" spans="2:17" x14ac:dyDescent="0.25">
      <c r="B20" s="52">
        <f>[1]sheet1!A14</f>
        <v>12</v>
      </c>
      <c r="C20" s="36" t="str">
        <f>[1]sheet1!B14</f>
        <v>241U0101</v>
      </c>
      <c r="D20" s="58" t="str">
        <f>[1]sheet1!C14</f>
        <v>IGNOT MARTINEZ ALEX SALVADOR</v>
      </c>
      <c r="E20" s="59"/>
      <c r="F20" s="59"/>
      <c r="G20" s="59"/>
      <c r="H20" s="59"/>
      <c r="I20" s="59"/>
      <c r="J20" s="48">
        <v>90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14">
        <f t="shared" si="0"/>
        <v>18</v>
      </c>
    </row>
    <row r="21" spans="2:17" x14ac:dyDescent="0.25">
      <c r="B21" s="52">
        <f>[1]sheet1!A15</f>
        <v>13</v>
      </c>
      <c r="C21" s="36" t="str">
        <f>[1]sheet1!B15</f>
        <v>241U0102</v>
      </c>
      <c r="D21" s="58" t="str">
        <f>[1]sheet1!C15</f>
        <v>LARA FERMAN ALEXANDER</v>
      </c>
      <c r="E21" s="59"/>
      <c r="F21" s="59"/>
      <c r="G21" s="59"/>
      <c r="H21" s="59"/>
      <c r="I21" s="59"/>
      <c r="J21" s="48">
        <v>90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14">
        <f t="shared" si="0"/>
        <v>18</v>
      </c>
    </row>
    <row r="22" spans="2:17" x14ac:dyDescent="0.25">
      <c r="B22" s="52">
        <f>[1]sheet1!A16</f>
        <v>14</v>
      </c>
      <c r="C22" s="36" t="str">
        <f>[1]sheet1!B16</f>
        <v>241U0105</v>
      </c>
      <c r="D22" s="58" t="str">
        <f>[1]sheet1!C16</f>
        <v>LOPEZ ROJAS MARIO JARED</v>
      </c>
      <c r="E22" s="59"/>
      <c r="F22" s="59"/>
      <c r="G22" s="59"/>
      <c r="H22" s="59"/>
      <c r="I22" s="59"/>
      <c r="J22" s="48">
        <v>75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14">
        <f t="shared" si="0"/>
        <v>15</v>
      </c>
    </row>
    <row r="23" spans="2:17" x14ac:dyDescent="0.25">
      <c r="B23" s="52">
        <f>[1]sheet1!A17</f>
        <v>15</v>
      </c>
      <c r="C23" s="36" t="str">
        <f>[1]sheet1!B17</f>
        <v>241U0106</v>
      </c>
      <c r="D23" s="58" t="str">
        <f>[1]sheet1!C17</f>
        <v>MACARIO SERRANO ISMAEL</v>
      </c>
      <c r="E23" s="59"/>
      <c r="F23" s="59"/>
      <c r="G23" s="59"/>
      <c r="H23" s="59"/>
      <c r="I23" s="59"/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14">
        <f t="shared" si="0"/>
        <v>0</v>
      </c>
    </row>
    <row r="24" spans="2:17" x14ac:dyDescent="0.25">
      <c r="B24" s="52">
        <f>[1]sheet1!A18</f>
        <v>16</v>
      </c>
      <c r="C24" s="36" t="str">
        <f>[1]sheet1!B18</f>
        <v>241U0109</v>
      </c>
      <c r="D24" s="58" t="str">
        <f>[1]sheet1!C18</f>
        <v>MARTINEZ BELTRAN JORGE JAMIL</v>
      </c>
      <c r="E24" s="59"/>
      <c r="F24" s="59"/>
      <c r="G24" s="59"/>
      <c r="H24" s="59"/>
      <c r="I24" s="59"/>
      <c r="J24" s="48">
        <v>90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14">
        <f t="shared" si="0"/>
        <v>18</v>
      </c>
    </row>
    <row r="25" spans="2:17" x14ac:dyDescent="0.25">
      <c r="B25" s="52">
        <f>[1]sheet1!A19</f>
        <v>17</v>
      </c>
      <c r="C25" s="36" t="str">
        <f>[1]sheet1!B19</f>
        <v>241U0108</v>
      </c>
      <c r="D25" s="58" t="str">
        <f>[1]sheet1!C19</f>
        <v>MARTINEZ CANELA SEBASTIAN</v>
      </c>
      <c r="E25" s="59"/>
      <c r="F25" s="59"/>
      <c r="G25" s="59"/>
      <c r="H25" s="59"/>
      <c r="I25" s="59"/>
      <c r="J25" s="48">
        <v>75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14">
        <f t="shared" si="0"/>
        <v>15</v>
      </c>
    </row>
    <row r="26" spans="2:17" x14ac:dyDescent="0.25">
      <c r="B26" s="52">
        <f>[1]sheet1!A20</f>
        <v>18</v>
      </c>
      <c r="C26" s="36" t="str">
        <f>[1]sheet1!B20</f>
        <v>241U0110</v>
      </c>
      <c r="D26" s="58" t="str">
        <f>[1]sheet1!C20</f>
        <v>MARTINEZ MARTINEZ MIGUEL</v>
      </c>
      <c r="E26" s="59"/>
      <c r="F26" s="59"/>
      <c r="G26" s="59"/>
      <c r="H26" s="59"/>
      <c r="I26" s="59"/>
      <c r="J26" s="48">
        <v>100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14">
        <f t="shared" si="0"/>
        <v>20</v>
      </c>
    </row>
    <row r="27" spans="2:17" x14ac:dyDescent="0.25">
      <c r="B27" s="52">
        <f>[1]sheet1!A21</f>
        <v>19</v>
      </c>
      <c r="C27" s="36" t="str">
        <f>[1]sheet1!B21</f>
        <v>241U0111</v>
      </c>
      <c r="D27" s="58" t="str">
        <f>[1]sheet1!C21</f>
        <v>MIROS CABRERA JAN CARLOS</v>
      </c>
      <c r="E27" s="59"/>
      <c r="F27" s="59"/>
      <c r="G27" s="59"/>
      <c r="H27" s="59"/>
      <c r="I27" s="59"/>
      <c r="J27" s="48">
        <v>90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14">
        <f t="shared" si="0"/>
        <v>18</v>
      </c>
    </row>
    <row r="28" spans="2:17" x14ac:dyDescent="0.25">
      <c r="B28" s="52">
        <f>[1]sheet1!A22</f>
        <v>20</v>
      </c>
      <c r="C28" s="36" t="str">
        <f>[1]sheet1!B22</f>
        <v>241U0113</v>
      </c>
      <c r="D28" s="58" t="str">
        <f>[1]sheet1!C22</f>
        <v>MULATO DOROTEO LUIS DAVID</v>
      </c>
      <c r="E28" s="59"/>
      <c r="F28" s="59"/>
      <c r="G28" s="59"/>
      <c r="H28" s="59"/>
      <c r="I28" s="59"/>
      <c r="J28" s="48">
        <v>88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14">
        <f t="shared" si="0"/>
        <v>17.600000000000001</v>
      </c>
    </row>
    <row r="29" spans="2:17" x14ac:dyDescent="0.25">
      <c r="B29" s="52">
        <f>[1]sheet1!A23</f>
        <v>21</v>
      </c>
      <c r="C29" s="36" t="str">
        <f>[1]sheet1!B23</f>
        <v>231U0171</v>
      </c>
      <c r="D29" s="58" t="str">
        <f>[1]sheet1!C23</f>
        <v>MUÑOZ GOMEZ RONALDO</v>
      </c>
      <c r="E29" s="59"/>
      <c r="F29" s="59"/>
      <c r="G29" s="59"/>
      <c r="H29" s="59"/>
      <c r="I29" s="59"/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14">
        <f t="shared" si="0"/>
        <v>0</v>
      </c>
    </row>
    <row r="30" spans="2:17" x14ac:dyDescent="0.25">
      <c r="B30" s="52">
        <f>[1]sheet1!A24</f>
        <v>22</v>
      </c>
      <c r="C30" s="36" t="str">
        <f>[1]sheet1!B24</f>
        <v>241U0115</v>
      </c>
      <c r="D30" s="58" t="str">
        <f>[1]sheet1!C24</f>
        <v>OCAMPO TORRES LUIS MARIO DE JESUS</v>
      </c>
      <c r="E30" s="59"/>
      <c r="F30" s="59"/>
      <c r="G30" s="59"/>
      <c r="H30" s="59"/>
      <c r="I30" s="59"/>
      <c r="J30" s="48">
        <v>88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14">
        <f t="shared" si="0"/>
        <v>17.600000000000001</v>
      </c>
    </row>
    <row r="31" spans="2:17" x14ac:dyDescent="0.25">
      <c r="B31" s="52">
        <f>[1]sheet1!A25</f>
        <v>23</v>
      </c>
      <c r="C31" s="36" t="str">
        <f>[1]sheet1!B25</f>
        <v>241U0116</v>
      </c>
      <c r="D31" s="58" t="str">
        <f>[1]sheet1!C25</f>
        <v>PABLO MORA EDUARDO</v>
      </c>
      <c r="E31" s="59"/>
      <c r="F31" s="59"/>
      <c r="G31" s="59"/>
      <c r="H31" s="59"/>
      <c r="I31" s="59"/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14">
        <f t="shared" si="0"/>
        <v>0</v>
      </c>
    </row>
    <row r="32" spans="2:17" x14ac:dyDescent="0.25">
      <c r="B32" s="52">
        <f>[1]sheet1!A26</f>
        <v>24</v>
      </c>
      <c r="C32" s="36" t="str">
        <f>[1]sheet1!B26</f>
        <v>241U0118</v>
      </c>
      <c r="D32" s="58" t="str">
        <f>[1]sheet1!C26</f>
        <v>PEREZ GARRIDO KINVERLIN</v>
      </c>
      <c r="E32" s="59"/>
      <c r="F32" s="59"/>
      <c r="G32" s="59"/>
      <c r="H32" s="59"/>
      <c r="I32" s="59"/>
      <c r="J32" s="48">
        <v>100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14">
        <f t="shared" si="0"/>
        <v>20</v>
      </c>
    </row>
    <row r="33" spans="2:17" x14ac:dyDescent="0.25">
      <c r="B33" s="52">
        <f>[1]sheet1!A27</f>
        <v>25</v>
      </c>
      <c r="C33" s="36" t="str">
        <f>[1]sheet1!B27</f>
        <v>241U0120</v>
      </c>
      <c r="D33" s="58" t="str">
        <f>[1]sheet1!C27</f>
        <v>RODRIGUEZ GUTIERREZ OMAR</v>
      </c>
      <c r="E33" s="59"/>
      <c r="F33" s="59"/>
      <c r="G33" s="59"/>
      <c r="H33" s="59"/>
      <c r="I33" s="59"/>
      <c r="J33" s="48">
        <v>90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14">
        <f t="shared" si="0"/>
        <v>18</v>
      </c>
    </row>
    <row r="34" spans="2:17" x14ac:dyDescent="0.25">
      <c r="B34" s="52">
        <f>[1]sheet1!A28</f>
        <v>26</v>
      </c>
      <c r="C34" s="36" t="str">
        <f>[1]sheet1!B28</f>
        <v>241U0122</v>
      </c>
      <c r="D34" s="58" t="str">
        <f>[1]sheet1!C28</f>
        <v>ROMERO CANO ALEX ROBERTO</v>
      </c>
      <c r="E34" s="59"/>
      <c r="F34" s="59"/>
      <c r="G34" s="59"/>
      <c r="H34" s="59"/>
      <c r="I34" s="59"/>
      <c r="J34" s="48">
        <v>85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14">
        <f t="shared" si="0"/>
        <v>17</v>
      </c>
    </row>
    <row r="35" spans="2:17" x14ac:dyDescent="0.25">
      <c r="B35" s="52">
        <f>[1]sheet1!A29</f>
        <v>27</v>
      </c>
      <c r="C35" s="36" t="str">
        <f>[1]sheet1!B29</f>
        <v>241U0124</v>
      </c>
      <c r="D35" s="58" t="str">
        <f>[1]sheet1!C29</f>
        <v>RUIZ RUIZ RONALDO</v>
      </c>
      <c r="E35" s="59"/>
      <c r="F35" s="59"/>
      <c r="G35" s="59"/>
      <c r="H35" s="59"/>
      <c r="I35" s="59"/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14">
        <f t="shared" si="0"/>
        <v>0</v>
      </c>
    </row>
    <row r="36" spans="2:17" x14ac:dyDescent="0.25">
      <c r="B36" s="52">
        <f>[1]sheet1!A30</f>
        <v>28</v>
      </c>
      <c r="C36" s="36" t="str">
        <f>[1]sheet1!B30</f>
        <v>241U0125</v>
      </c>
      <c r="D36" s="58" t="str">
        <f>[1]sheet1!C30</f>
        <v>SANCHEZ ZUÑIGA DUILIO ISMAEL</v>
      </c>
      <c r="E36" s="59"/>
      <c r="F36" s="59"/>
      <c r="G36" s="59"/>
      <c r="H36" s="59"/>
      <c r="I36" s="59"/>
      <c r="J36" s="48">
        <v>100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14">
        <f t="shared" si="0"/>
        <v>20</v>
      </c>
    </row>
    <row r="37" spans="2:17" x14ac:dyDescent="0.25">
      <c r="B37" s="52">
        <f>[1]sheet1!A31</f>
        <v>29</v>
      </c>
      <c r="C37" s="36" t="str">
        <f>[1]sheet1!B31</f>
        <v>241U0127</v>
      </c>
      <c r="D37" s="58" t="str">
        <f>[1]sheet1!C31</f>
        <v>SEBA SINTA ANGEL GILBERTO</v>
      </c>
      <c r="E37" s="59"/>
      <c r="F37" s="59"/>
      <c r="G37" s="59"/>
      <c r="H37" s="59"/>
      <c r="I37" s="59"/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14">
        <f t="shared" si="0"/>
        <v>0</v>
      </c>
    </row>
    <row r="38" spans="2:17" x14ac:dyDescent="0.25">
      <c r="B38" s="52">
        <f>[1]sheet1!A32</f>
        <v>30</v>
      </c>
      <c r="C38" s="36" t="str">
        <f>[1]sheet1!B32</f>
        <v>241U0128</v>
      </c>
      <c r="D38" s="58" t="str">
        <f>[1]sheet1!C32</f>
        <v>SINTA SEBA JOSUE</v>
      </c>
      <c r="E38" s="59"/>
      <c r="F38" s="59"/>
      <c r="G38" s="59"/>
      <c r="H38" s="59"/>
      <c r="I38" s="59"/>
      <c r="J38" s="48"/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14">
        <f t="shared" si="0"/>
        <v>0</v>
      </c>
    </row>
    <row r="39" spans="2:17" x14ac:dyDescent="0.25">
      <c r="B39" s="52">
        <f>[1]sheet1!A33</f>
        <v>31</v>
      </c>
      <c r="C39" s="36" t="str">
        <f>[1]sheet1!B33</f>
        <v>241U0130</v>
      </c>
      <c r="D39" s="58" t="str">
        <f>[1]sheet1!C33</f>
        <v>TEMICH MARCIAL JORGE EDUARDO</v>
      </c>
      <c r="E39" s="59"/>
      <c r="F39" s="59"/>
      <c r="G39" s="59"/>
      <c r="H39" s="59"/>
      <c r="I39" s="59"/>
      <c r="J39" s="48">
        <v>88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14">
        <f t="shared" si="0"/>
        <v>17.600000000000001</v>
      </c>
    </row>
    <row r="40" spans="2:17" x14ac:dyDescent="0.25">
      <c r="B40" s="52">
        <f>[1]sheet1!A34</f>
        <v>32</v>
      </c>
      <c r="C40" s="36" t="str">
        <f>[1]sheet1!B34</f>
        <v>241U0131</v>
      </c>
      <c r="D40" s="58" t="str">
        <f>[1]sheet1!C34</f>
        <v>TEPOX MARCIAL RAYMUNDO</v>
      </c>
      <c r="E40" s="59"/>
      <c r="F40" s="59"/>
      <c r="G40" s="59"/>
      <c r="H40" s="59"/>
      <c r="I40" s="59"/>
      <c r="J40" s="48">
        <v>70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14">
        <f t="shared" ref="Q40:Q47" si="1">SUM(J40:P40)/7</f>
        <v>10</v>
      </c>
    </row>
    <row r="41" spans="2:17" x14ac:dyDescent="0.25">
      <c r="B41" s="52">
        <f>[1]sheet1!A35</f>
        <v>33</v>
      </c>
      <c r="C41" s="36" t="str">
        <f>[1]sheet1!B35</f>
        <v>241U0135</v>
      </c>
      <c r="D41" s="58" t="str">
        <f>[1]sheet1!C35</f>
        <v>TOTO LIBRADO MIGUEL</v>
      </c>
      <c r="E41" s="59"/>
      <c r="F41" s="59"/>
      <c r="G41" s="59"/>
      <c r="H41" s="59"/>
      <c r="I41" s="59"/>
      <c r="J41" s="48">
        <v>80</v>
      </c>
      <c r="K41" s="48"/>
      <c r="L41" s="48"/>
      <c r="M41" s="48"/>
      <c r="N41" s="48"/>
      <c r="O41" s="48"/>
      <c r="P41" s="48"/>
      <c r="Q41" s="14">
        <f t="shared" si="1"/>
        <v>11.428571428571429</v>
      </c>
    </row>
    <row r="42" spans="2:17" x14ac:dyDescent="0.25">
      <c r="B42" s="52">
        <f>[1]sheet1!A36</f>
        <v>34</v>
      </c>
      <c r="C42" s="52" t="str">
        <f>[1]sheet1!B36</f>
        <v>241U0136</v>
      </c>
      <c r="D42" s="61" t="str">
        <f>[1]sheet1!C36</f>
        <v>UGARTEMENDIA BACA MIGUEL</v>
      </c>
      <c r="E42" s="62"/>
      <c r="F42" s="62"/>
      <c r="G42" s="62"/>
      <c r="H42" s="62"/>
      <c r="I42" s="63"/>
      <c r="J42" s="48"/>
      <c r="K42" s="48"/>
      <c r="L42" s="48"/>
      <c r="M42" s="48"/>
      <c r="N42" s="48"/>
      <c r="O42" s="48"/>
      <c r="P42" s="48"/>
      <c r="Q42" s="14">
        <f t="shared" si="1"/>
        <v>0</v>
      </c>
    </row>
    <row r="43" spans="2:17" x14ac:dyDescent="0.25">
      <c r="B43" s="50">
        <f>[1]sheet1!A37</f>
        <v>35</v>
      </c>
      <c r="C43" s="50" t="str">
        <f>[1]sheet1!B37</f>
        <v>241U0137</v>
      </c>
      <c r="D43" s="83" t="str">
        <f>[1]sheet1!C37</f>
        <v>VERGARA VALENCIA CESAR</v>
      </c>
      <c r="E43" s="83"/>
      <c r="F43" s="83"/>
      <c r="G43" s="83"/>
      <c r="H43" s="83"/>
      <c r="I43" s="83"/>
      <c r="J43" s="48">
        <v>85</v>
      </c>
      <c r="K43" s="48"/>
      <c r="L43" s="48"/>
      <c r="M43" s="48"/>
      <c r="N43" s="48"/>
      <c r="O43" s="48"/>
      <c r="P43" s="48"/>
      <c r="Q43" s="14">
        <f t="shared" si="1"/>
        <v>12.142857142857142</v>
      </c>
    </row>
    <row r="44" spans="2:17" x14ac:dyDescent="0.25">
      <c r="B44" s="50">
        <f>[1]sheet1!A38</f>
        <v>36</v>
      </c>
      <c r="C44" s="9" t="str">
        <f>[1]sheet1!B38</f>
        <v>241U0138</v>
      </c>
      <c r="D44" s="83" t="str">
        <f>[1]sheet1!C38</f>
        <v>VICTORIO MEDINA SERGIO DE JESUS</v>
      </c>
      <c r="E44" s="83"/>
      <c r="F44" s="83"/>
      <c r="G44" s="83"/>
      <c r="H44" s="83"/>
      <c r="I44" s="83"/>
      <c r="J44" s="48">
        <v>75</v>
      </c>
      <c r="K44" s="48"/>
      <c r="L44" s="48"/>
      <c r="M44" s="48"/>
      <c r="N44" s="48"/>
      <c r="O44" s="48"/>
      <c r="P44" s="48"/>
      <c r="Q44" s="14">
        <f t="shared" si="1"/>
        <v>10.714285714285714</v>
      </c>
    </row>
    <row r="45" spans="2:17" x14ac:dyDescent="0.25">
      <c r="B45" s="50">
        <f>[1]sheet1!A39</f>
        <v>37</v>
      </c>
      <c r="C45" s="9" t="str">
        <f>[1]sheet1!B39</f>
        <v>241U0139</v>
      </c>
      <c r="D45" s="83" t="str">
        <f>[1]sheet1!C39</f>
        <v>VICTORIO VARGAS ESDRAS ZAID</v>
      </c>
      <c r="E45" s="83"/>
      <c r="F45" s="83"/>
      <c r="G45" s="83"/>
      <c r="H45" s="83"/>
      <c r="I45" s="83"/>
      <c r="J45" s="48"/>
      <c r="K45" s="48"/>
      <c r="L45" s="48"/>
      <c r="M45" s="48"/>
      <c r="N45" s="48"/>
      <c r="O45" s="48"/>
      <c r="P45" s="48"/>
      <c r="Q45" s="14">
        <f t="shared" si="1"/>
        <v>0</v>
      </c>
    </row>
    <row r="46" spans="2:17" x14ac:dyDescent="0.25">
      <c r="B46" s="50"/>
      <c r="C46" s="9"/>
      <c r="D46" s="54"/>
      <c r="E46" s="54"/>
      <c r="F46" s="54"/>
      <c r="G46" s="54"/>
      <c r="H46" s="54"/>
      <c r="I46" s="54"/>
      <c r="J46" s="48"/>
      <c r="K46" s="48"/>
      <c r="L46" s="48"/>
      <c r="M46" s="48"/>
      <c r="N46" s="48"/>
      <c r="O46" s="48"/>
      <c r="P46" s="48"/>
      <c r="Q46" s="14">
        <f t="shared" si="1"/>
        <v>0</v>
      </c>
    </row>
    <row r="47" spans="2:17" x14ac:dyDescent="0.25">
      <c r="B47" s="50"/>
      <c r="C47" s="9"/>
      <c r="D47" s="54"/>
      <c r="E47" s="54"/>
      <c r="F47" s="54"/>
      <c r="G47" s="54"/>
      <c r="H47" s="54"/>
      <c r="I47" s="54"/>
      <c r="J47" s="48"/>
      <c r="K47" s="48"/>
      <c r="L47" s="48"/>
      <c r="M47" s="48"/>
      <c r="N47" s="48"/>
      <c r="O47" s="48"/>
      <c r="P47" s="48"/>
      <c r="Q47" s="14">
        <f t="shared" si="1"/>
        <v>0</v>
      </c>
    </row>
    <row r="48" spans="2:17" x14ac:dyDescent="0.25">
      <c r="B48" s="50"/>
      <c r="C48" s="9"/>
      <c r="D48" s="54"/>
      <c r="E48" s="54"/>
      <c r="F48" s="54"/>
      <c r="G48" s="54"/>
      <c r="H48" s="54"/>
      <c r="I48" s="54"/>
      <c r="J48" s="48"/>
      <c r="K48" s="48"/>
      <c r="L48" s="48"/>
      <c r="M48" s="48"/>
      <c r="N48" s="48"/>
      <c r="O48" s="48"/>
      <c r="P48" s="48"/>
      <c r="Q48" s="14">
        <f>SUM(J48:P48)/7</f>
        <v>0</v>
      </c>
    </row>
    <row r="49" spans="2:17" x14ac:dyDescent="0.25">
      <c r="B49" s="50"/>
      <c r="C49" s="9"/>
      <c r="D49" s="54"/>
      <c r="E49" s="54"/>
      <c r="F49" s="54"/>
      <c r="G49" s="54"/>
      <c r="H49" s="54"/>
      <c r="I49" s="54"/>
      <c r="J49" s="48"/>
      <c r="K49" s="48"/>
      <c r="L49" s="48"/>
      <c r="M49" s="48"/>
      <c r="N49" s="48"/>
      <c r="O49" s="48"/>
      <c r="P49" s="48"/>
      <c r="Q49" s="14">
        <f>SUM(J49:P49)/7</f>
        <v>0</v>
      </c>
    </row>
    <row r="50" spans="2:17" x14ac:dyDescent="0.25">
      <c r="B50" s="50"/>
      <c r="C50" s="9"/>
      <c r="D50" s="54"/>
      <c r="E50" s="54"/>
      <c r="F50" s="54"/>
      <c r="G50" s="54"/>
      <c r="H50" s="54"/>
      <c r="I50" s="54"/>
      <c r="J50" s="48"/>
      <c r="K50" s="48"/>
      <c r="L50" s="48"/>
      <c r="M50" s="48"/>
      <c r="N50" s="48"/>
      <c r="O50" s="48"/>
      <c r="P50" s="48"/>
      <c r="Q50" s="14">
        <f>SUM(J50:P50)/7</f>
        <v>0</v>
      </c>
    </row>
    <row r="51" spans="2:17" x14ac:dyDescent="0.25">
      <c r="B51" s="50"/>
      <c r="C51" s="9"/>
      <c r="D51" s="54"/>
      <c r="E51" s="54"/>
      <c r="F51" s="54"/>
      <c r="G51" s="54"/>
      <c r="H51" s="54"/>
      <c r="I51" s="54"/>
      <c r="J51" s="48"/>
      <c r="K51" s="48"/>
      <c r="L51" s="48"/>
      <c r="M51" s="48"/>
      <c r="N51" s="48"/>
      <c r="O51" s="48"/>
      <c r="P51" s="48"/>
      <c r="Q51" s="14">
        <f>SUM(J51:P51)/7</f>
        <v>0</v>
      </c>
    </row>
    <row r="52" spans="2:17" x14ac:dyDescent="0.25">
      <c r="B52" s="50"/>
      <c r="C52" s="49"/>
      <c r="D52" s="55"/>
      <c r="E52" s="56"/>
      <c r="F52" s="56"/>
      <c r="G52" s="56"/>
      <c r="H52" s="56"/>
      <c r="I52" s="57"/>
      <c r="J52" s="3"/>
      <c r="K52" s="3"/>
      <c r="L52" s="3"/>
      <c r="M52" s="3"/>
      <c r="N52" s="3"/>
      <c r="O52" s="3"/>
      <c r="P52" s="3"/>
      <c r="Q52" s="14">
        <f>SUM(J52:P52)/7</f>
        <v>0</v>
      </c>
    </row>
    <row r="53" spans="2:17" x14ac:dyDescent="0.25">
      <c r="C53" s="53"/>
      <c r="D53" s="53"/>
      <c r="E53" s="44"/>
      <c r="H53" s="77" t="s">
        <v>19</v>
      </c>
      <c r="I53" s="77"/>
      <c r="J53" s="46">
        <f t="shared" ref="J53:P53" si="2">COUNTIF(J9:J52,"&gt;=70")</f>
        <v>29</v>
      </c>
      <c r="K53" s="46">
        <f t="shared" si="2"/>
        <v>0</v>
      </c>
      <c r="L53" s="46">
        <f t="shared" si="2"/>
        <v>0</v>
      </c>
      <c r="M53" s="46">
        <f t="shared" si="2"/>
        <v>0</v>
      </c>
      <c r="N53" s="46">
        <f t="shared" si="2"/>
        <v>0</v>
      </c>
      <c r="O53" s="46">
        <f t="shared" si="2"/>
        <v>0</v>
      </c>
      <c r="P53" s="46">
        <f t="shared" si="2"/>
        <v>0</v>
      </c>
      <c r="Q53" s="27">
        <f>COUNTIF(Q9:Q47,"&gt;=70")</f>
        <v>0</v>
      </c>
    </row>
    <row r="54" spans="2:17" x14ac:dyDescent="0.25">
      <c r="C54" s="53"/>
      <c r="D54" s="53"/>
      <c r="E54" s="21"/>
      <c r="H54" s="78" t="s">
        <v>20</v>
      </c>
      <c r="I54" s="78"/>
      <c r="J54" s="47">
        <f t="shared" ref="J54:Q54" si="3">COUNTIF(J9:J52,"&lt;70")</f>
        <v>5</v>
      </c>
      <c r="K54" s="47">
        <f t="shared" si="3"/>
        <v>32</v>
      </c>
      <c r="L54" s="47">
        <f t="shared" si="3"/>
        <v>32</v>
      </c>
      <c r="M54" s="47">
        <f t="shared" si="3"/>
        <v>32</v>
      </c>
      <c r="N54" s="47">
        <f t="shared" si="3"/>
        <v>32</v>
      </c>
      <c r="O54" s="47">
        <f t="shared" si="3"/>
        <v>32</v>
      </c>
      <c r="P54" s="47">
        <f t="shared" si="3"/>
        <v>32</v>
      </c>
      <c r="Q54" s="47">
        <f t="shared" si="3"/>
        <v>44</v>
      </c>
    </row>
    <row r="55" spans="2:17" x14ac:dyDescent="0.25">
      <c r="C55" s="53"/>
      <c r="D55" s="53"/>
      <c r="E55" s="53"/>
      <c r="H55" s="78" t="s">
        <v>21</v>
      </c>
      <c r="I55" s="78"/>
      <c r="J55" s="47">
        <f t="shared" ref="J55:Q55" si="4">COUNT(J9:J52)</f>
        <v>34</v>
      </c>
      <c r="K55" s="47">
        <f t="shared" si="4"/>
        <v>32</v>
      </c>
      <c r="L55" s="47">
        <f t="shared" si="4"/>
        <v>32</v>
      </c>
      <c r="M55" s="47">
        <f t="shared" si="4"/>
        <v>32</v>
      </c>
      <c r="N55" s="47">
        <f t="shared" si="4"/>
        <v>32</v>
      </c>
      <c r="O55" s="47">
        <f t="shared" si="4"/>
        <v>32</v>
      </c>
      <c r="P55" s="47">
        <f t="shared" si="4"/>
        <v>32</v>
      </c>
      <c r="Q55" s="47">
        <f t="shared" si="4"/>
        <v>44</v>
      </c>
    </row>
    <row r="56" spans="2:17" x14ac:dyDescent="0.25">
      <c r="C56" s="53"/>
      <c r="D56" s="53"/>
      <c r="E56" s="44"/>
      <c r="F56" s="12"/>
      <c r="H56" s="79" t="s">
        <v>16</v>
      </c>
      <c r="I56" s="79"/>
      <c r="J56" s="25">
        <f>J53/J55</f>
        <v>0.8529411764705882</v>
      </c>
      <c r="K56" s="26">
        <f t="shared" ref="K56:Q56" si="5">K53/K55</f>
        <v>0</v>
      </c>
      <c r="L56" s="26">
        <f t="shared" si="5"/>
        <v>0</v>
      </c>
      <c r="M56" s="26">
        <f t="shared" si="5"/>
        <v>0</v>
      </c>
      <c r="N56" s="26">
        <f t="shared" si="5"/>
        <v>0</v>
      </c>
      <c r="O56" s="26">
        <f t="shared" si="5"/>
        <v>0</v>
      </c>
      <c r="P56" s="26">
        <f t="shared" si="5"/>
        <v>0</v>
      </c>
      <c r="Q56" s="26">
        <f t="shared" si="5"/>
        <v>0</v>
      </c>
    </row>
    <row r="57" spans="2:17" x14ac:dyDescent="0.25">
      <c r="C57" s="53"/>
      <c r="D57" s="53"/>
      <c r="E57" s="44"/>
      <c r="F57" s="12"/>
      <c r="H57" s="79" t="s">
        <v>17</v>
      </c>
      <c r="I57" s="79"/>
      <c r="J57" s="25">
        <f>J54/J55</f>
        <v>0.14705882352941177</v>
      </c>
      <c r="K57" s="25">
        <f t="shared" ref="K57:Q57" si="6">K54/K55</f>
        <v>1</v>
      </c>
      <c r="L57" s="26">
        <f t="shared" si="6"/>
        <v>1</v>
      </c>
      <c r="M57" s="26">
        <f t="shared" si="6"/>
        <v>1</v>
      </c>
      <c r="N57" s="26">
        <f t="shared" si="6"/>
        <v>1</v>
      </c>
      <c r="O57" s="26">
        <f t="shared" si="6"/>
        <v>1</v>
      </c>
      <c r="P57" s="26">
        <f t="shared" si="6"/>
        <v>1</v>
      </c>
      <c r="Q57" s="26">
        <f t="shared" si="6"/>
        <v>1</v>
      </c>
    </row>
    <row r="58" spans="2:17" x14ac:dyDescent="0.25">
      <c r="C58" s="53"/>
      <c r="D58" s="53"/>
      <c r="E58" s="21"/>
      <c r="F58" s="12"/>
    </row>
    <row r="59" spans="2:17" x14ac:dyDescent="0.25">
      <c r="C59" s="44"/>
      <c r="D59" s="44"/>
      <c r="E59" s="21"/>
      <c r="F59" s="12"/>
    </row>
    <row r="60" spans="2:17" x14ac:dyDescent="0.25">
      <c r="J60" s="80"/>
      <c r="K60" s="80"/>
      <c r="L60" s="80"/>
      <c r="M60" s="80"/>
      <c r="N60" s="80"/>
      <c r="O60" s="80"/>
      <c r="P60" s="80"/>
    </row>
    <row r="61" spans="2:17" x14ac:dyDescent="0.25">
      <c r="J61" s="73" t="s">
        <v>18</v>
      </c>
      <c r="K61" s="73"/>
      <c r="L61" s="73"/>
      <c r="M61" s="73"/>
      <c r="N61" s="73"/>
      <c r="O61" s="73"/>
      <c r="P61" s="73"/>
    </row>
  </sheetData>
  <mergeCells count="66">
    <mergeCell ref="C58:D58"/>
    <mergeCell ref="J60:P60"/>
    <mergeCell ref="J61:P61"/>
    <mergeCell ref="C55:E55"/>
    <mergeCell ref="H55:I55"/>
    <mergeCell ref="C56:D56"/>
    <mergeCell ref="H56:I56"/>
    <mergeCell ref="C57:D57"/>
    <mergeCell ref="H57:I57"/>
    <mergeCell ref="D50:I50"/>
    <mergeCell ref="D51:I51"/>
    <mergeCell ref="D52:I52"/>
    <mergeCell ref="C53:D53"/>
    <mergeCell ref="H53:I53"/>
    <mergeCell ref="C54:D54"/>
    <mergeCell ref="H54:I54"/>
    <mergeCell ref="D44:I44"/>
    <mergeCell ref="D45:I45"/>
    <mergeCell ref="D46:I46"/>
    <mergeCell ref="D47:I47"/>
    <mergeCell ref="D48:I48"/>
    <mergeCell ref="D49:I49"/>
    <mergeCell ref="D38:I38"/>
    <mergeCell ref="D39:I39"/>
    <mergeCell ref="D40:I40"/>
    <mergeCell ref="D41:I41"/>
    <mergeCell ref="D42:I42"/>
    <mergeCell ref="D43:I43"/>
    <mergeCell ref="D32:I32"/>
    <mergeCell ref="D33:I33"/>
    <mergeCell ref="D34:I34"/>
    <mergeCell ref="D35:I35"/>
    <mergeCell ref="D36:I36"/>
    <mergeCell ref="D37:I37"/>
    <mergeCell ref="D26:I26"/>
    <mergeCell ref="D27:I27"/>
    <mergeCell ref="D28:I28"/>
    <mergeCell ref="D29:I29"/>
    <mergeCell ref="D30:I30"/>
    <mergeCell ref="D31:I31"/>
    <mergeCell ref="D20:I20"/>
    <mergeCell ref="D21:I21"/>
    <mergeCell ref="D22:I22"/>
    <mergeCell ref="D23:I23"/>
    <mergeCell ref="D24:I24"/>
    <mergeCell ref="D25:I25"/>
    <mergeCell ref="D14:I14"/>
    <mergeCell ref="D15:I15"/>
    <mergeCell ref="D16:I16"/>
    <mergeCell ref="D17:I17"/>
    <mergeCell ref="D18:I18"/>
    <mergeCell ref="D19:I19"/>
    <mergeCell ref="D8:I8"/>
    <mergeCell ref="D9:I9"/>
    <mergeCell ref="D10:I10"/>
    <mergeCell ref="D11:I11"/>
    <mergeCell ref="D12:I12"/>
    <mergeCell ref="D13:I13"/>
    <mergeCell ref="B2:P2"/>
    <mergeCell ref="C3:P3"/>
    <mergeCell ref="D4:G4"/>
    <mergeCell ref="J4:K4"/>
    <mergeCell ref="N4:O4"/>
    <mergeCell ref="D6:G6"/>
    <mergeCell ref="I6:J6"/>
    <mergeCell ref="K6:P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1"/>
  <sheetViews>
    <sheetView topLeftCell="C28" zoomScale="109" zoomScaleNormal="84" workbookViewId="0">
      <selection activeCell="J42" sqref="J42:K4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60" t="s">
        <v>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2"/>
      <c r="R2" s="2"/>
    </row>
    <row r="3" spans="2:18" x14ac:dyDescent="0.25">
      <c r="C3" s="76" t="s">
        <v>8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1"/>
      <c r="R3" s="1"/>
    </row>
    <row r="4" spans="2:18" x14ac:dyDescent="0.25">
      <c r="C4" t="s">
        <v>0</v>
      </c>
      <c r="D4" s="81" t="s">
        <v>27</v>
      </c>
      <c r="E4" s="81"/>
      <c r="F4" s="81"/>
      <c r="G4" s="81"/>
      <c r="I4" t="s">
        <v>1</v>
      </c>
      <c r="J4" s="64" t="s">
        <v>28</v>
      </c>
      <c r="K4" s="64"/>
      <c r="M4" t="s">
        <v>2</v>
      </c>
      <c r="N4" s="65">
        <v>45560</v>
      </c>
      <c r="O4" s="65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64" t="s">
        <v>31</v>
      </c>
      <c r="E6" s="64"/>
      <c r="F6" s="64"/>
      <c r="G6" s="64"/>
      <c r="I6" s="74" t="s">
        <v>22</v>
      </c>
      <c r="J6" s="74"/>
      <c r="K6" s="75" t="s">
        <v>26</v>
      </c>
      <c r="L6" s="75"/>
      <c r="M6" s="75"/>
      <c r="N6" s="75"/>
      <c r="O6" s="75"/>
      <c r="P6" s="75"/>
      <c r="Q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6" t="s">
        <v>5</v>
      </c>
      <c r="E8" s="66"/>
      <c r="F8" s="66"/>
      <c r="G8" s="66"/>
      <c r="H8" s="66"/>
      <c r="I8" s="6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35">
        <f>[1]sheet1!A3</f>
        <v>1</v>
      </c>
      <c r="C9" s="36" t="str">
        <f>[1]sheet1!B3</f>
        <v>241U0074</v>
      </c>
      <c r="D9" s="67" t="str">
        <f>[1]sheet1!C3</f>
        <v>ABRAJAN CISNEROS CARLOS JOSEPH</v>
      </c>
      <c r="E9" s="68"/>
      <c r="F9" s="68"/>
      <c r="G9" s="68"/>
      <c r="H9" s="68"/>
      <c r="I9" s="69"/>
      <c r="J9" s="32">
        <v>80</v>
      </c>
      <c r="K9" s="48">
        <v>80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14">
        <f>SUM(J9:N9)/5</f>
        <v>32</v>
      </c>
    </row>
    <row r="10" spans="2:18" x14ac:dyDescent="0.25">
      <c r="B10" s="35">
        <f>[1]sheet1!A4</f>
        <v>2</v>
      </c>
      <c r="C10" s="36" t="str">
        <f>[1]sheet1!B4</f>
        <v>241U0601</v>
      </c>
      <c r="D10" s="70" t="str">
        <f>[1]sheet1!C4</f>
        <v>AMOROSO FLORES VICTOR ALFONSO AUGURIO</v>
      </c>
      <c r="E10" s="71"/>
      <c r="F10" s="71"/>
      <c r="G10" s="71"/>
      <c r="H10" s="71"/>
      <c r="I10" s="72"/>
      <c r="J10" s="32">
        <v>90</v>
      </c>
      <c r="K10" s="48">
        <v>90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14">
        <f t="shared" ref="Q10:Q39" si="0">SUM(J10:N10)/5</f>
        <v>36</v>
      </c>
    </row>
    <row r="11" spans="2:18" x14ac:dyDescent="0.25">
      <c r="B11" s="35">
        <f>[1]sheet1!A5</f>
        <v>3</v>
      </c>
      <c r="C11" s="36" t="str">
        <f>[1]sheet1!B5</f>
        <v>241U0078</v>
      </c>
      <c r="D11" s="67" t="str">
        <f>[1]sheet1!C5</f>
        <v>BAXIN SEBA JUAN ALBERTO</v>
      </c>
      <c r="E11" s="68"/>
      <c r="F11" s="68"/>
      <c r="G11" s="68"/>
      <c r="H11" s="68"/>
      <c r="I11" s="69"/>
      <c r="J11" s="32">
        <v>90</v>
      </c>
      <c r="K11" s="48">
        <v>90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14">
        <f t="shared" si="0"/>
        <v>36</v>
      </c>
    </row>
    <row r="12" spans="2:18" x14ac:dyDescent="0.25">
      <c r="B12" s="35">
        <f>[1]sheet1!A6</f>
        <v>4</v>
      </c>
      <c r="C12" s="36" t="str">
        <f>[1]sheet1!B6</f>
        <v>241U0081</v>
      </c>
      <c r="D12" s="58" t="str">
        <f>[1]sheet1!C6</f>
        <v>CARDOZA SOSA CRISTOBAL MOISES</v>
      </c>
      <c r="E12" s="59"/>
      <c r="F12" s="59"/>
      <c r="G12" s="59"/>
      <c r="H12" s="59"/>
      <c r="I12" s="59"/>
      <c r="J12" s="4">
        <v>80</v>
      </c>
      <c r="K12" s="48">
        <v>80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14">
        <f t="shared" si="0"/>
        <v>32</v>
      </c>
    </row>
    <row r="13" spans="2:18" x14ac:dyDescent="0.25">
      <c r="B13" s="35">
        <f>[1]sheet1!A7</f>
        <v>5</v>
      </c>
      <c r="C13" s="36" t="str">
        <f>[1]sheet1!B7</f>
        <v>241U0082</v>
      </c>
      <c r="D13" s="58" t="str">
        <f>[1]sheet1!C7</f>
        <v>CHIGO DE LA LUZ CYNTHIA ALEJANDRA</v>
      </c>
      <c r="E13" s="59"/>
      <c r="F13" s="59"/>
      <c r="G13" s="59"/>
      <c r="H13" s="59"/>
      <c r="I13" s="59"/>
      <c r="J13" s="4">
        <v>100</v>
      </c>
      <c r="K13" s="48">
        <v>100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14">
        <f t="shared" si="0"/>
        <v>40</v>
      </c>
    </row>
    <row r="14" spans="2:18" x14ac:dyDescent="0.25">
      <c r="B14" s="35">
        <f>[1]sheet1!A8</f>
        <v>6</v>
      </c>
      <c r="C14" s="36" t="str">
        <f>[1]sheet1!B8</f>
        <v>241U0085</v>
      </c>
      <c r="D14" s="58" t="str">
        <f>[1]sheet1!C8</f>
        <v>CORDOVA BAEZ CRISTOPHER JALIL</v>
      </c>
      <c r="E14" s="59"/>
      <c r="F14" s="59"/>
      <c r="G14" s="59"/>
      <c r="H14" s="59"/>
      <c r="I14" s="59"/>
      <c r="J14" s="4">
        <v>100</v>
      </c>
      <c r="K14" s="48">
        <v>100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14">
        <f t="shared" si="0"/>
        <v>40</v>
      </c>
    </row>
    <row r="15" spans="2:18" x14ac:dyDescent="0.25">
      <c r="B15" s="35">
        <f>[1]sheet1!A9</f>
        <v>7</v>
      </c>
      <c r="C15" s="36" t="str">
        <f>[1]sheet1!B9</f>
        <v>241U0088</v>
      </c>
      <c r="D15" s="58" t="str">
        <f>[1]sheet1!C9</f>
        <v>CUATZOZON SUAREZ ANTONIO</v>
      </c>
      <c r="E15" s="59"/>
      <c r="F15" s="59"/>
      <c r="G15" s="59"/>
      <c r="H15" s="59"/>
      <c r="I15" s="59"/>
      <c r="J15" s="4">
        <v>80</v>
      </c>
      <c r="K15" s="48">
        <v>80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14">
        <f t="shared" si="0"/>
        <v>32</v>
      </c>
    </row>
    <row r="16" spans="2:18" x14ac:dyDescent="0.25">
      <c r="B16" s="35">
        <f>[1]sheet1!A10</f>
        <v>8</v>
      </c>
      <c r="C16" s="36" t="str">
        <f>[1]sheet1!B10</f>
        <v>241U0089</v>
      </c>
      <c r="D16" s="58" t="str">
        <f>[1]sheet1!C10</f>
        <v>DELFIN MORALES YAHIR EDUARDO</v>
      </c>
      <c r="E16" s="59"/>
      <c r="F16" s="59"/>
      <c r="G16" s="59"/>
      <c r="H16" s="59"/>
      <c r="I16" s="59"/>
      <c r="J16" s="4">
        <v>89</v>
      </c>
      <c r="K16" s="48">
        <v>89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14">
        <f t="shared" si="0"/>
        <v>35.6</v>
      </c>
    </row>
    <row r="17" spans="2:17" x14ac:dyDescent="0.25">
      <c r="B17" s="35">
        <f>[1]sheet1!A11</f>
        <v>9</v>
      </c>
      <c r="C17" s="36" t="str">
        <f>[1]sheet1!B11</f>
        <v>241U0092</v>
      </c>
      <c r="D17" s="58" t="str">
        <f>[1]sheet1!C11</f>
        <v>GAYTAN DELGADO JOSUE DE JESUS</v>
      </c>
      <c r="E17" s="59"/>
      <c r="F17" s="59"/>
      <c r="G17" s="59"/>
      <c r="H17" s="59"/>
      <c r="I17" s="59"/>
      <c r="J17" s="4">
        <v>80</v>
      </c>
      <c r="K17" s="48">
        <v>80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14">
        <f t="shared" si="0"/>
        <v>32</v>
      </c>
    </row>
    <row r="18" spans="2:17" x14ac:dyDescent="0.25">
      <c r="B18" s="35">
        <f>[1]sheet1!A12</f>
        <v>10</v>
      </c>
      <c r="C18" s="36" t="str">
        <f>[1]sheet1!B12</f>
        <v>241U0098</v>
      </c>
      <c r="D18" s="58" t="str">
        <f>[1]sheet1!C12</f>
        <v>HERNANDEZ CHONTAL JOSUE</v>
      </c>
      <c r="E18" s="59"/>
      <c r="F18" s="59"/>
      <c r="G18" s="59"/>
      <c r="H18" s="59"/>
      <c r="I18" s="59"/>
      <c r="J18" s="4">
        <v>80</v>
      </c>
      <c r="K18" s="48">
        <v>80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14">
        <f t="shared" si="0"/>
        <v>32</v>
      </c>
    </row>
    <row r="19" spans="2:17" x14ac:dyDescent="0.25">
      <c r="B19" s="35">
        <f>[1]sheet1!A13</f>
        <v>11</v>
      </c>
      <c r="C19" s="36" t="str">
        <f>[1]sheet1!B13</f>
        <v>241U0100</v>
      </c>
      <c r="D19" s="58" t="str">
        <f>[1]sheet1!C13</f>
        <v>HERNANDEZ SANDOVAL HUMBERTO</v>
      </c>
      <c r="E19" s="59"/>
      <c r="F19" s="59"/>
      <c r="G19" s="59"/>
      <c r="H19" s="59"/>
      <c r="I19" s="59"/>
      <c r="J19" s="4">
        <v>90</v>
      </c>
      <c r="K19" s="48">
        <v>90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14">
        <f t="shared" si="0"/>
        <v>36</v>
      </c>
    </row>
    <row r="20" spans="2:17" x14ac:dyDescent="0.25">
      <c r="B20" s="35">
        <f>[1]sheet1!A14</f>
        <v>12</v>
      </c>
      <c r="C20" s="36" t="str">
        <f>[1]sheet1!B14</f>
        <v>241U0101</v>
      </c>
      <c r="D20" s="58" t="str">
        <f>[1]sheet1!C14</f>
        <v>IGNOT MARTINEZ ALEX SALVADOR</v>
      </c>
      <c r="E20" s="59"/>
      <c r="F20" s="59"/>
      <c r="G20" s="59"/>
      <c r="H20" s="59"/>
      <c r="I20" s="59"/>
      <c r="J20" s="4">
        <v>90</v>
      </c>
      <c r="K20" s="48">
        <v>90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14">
        <f t="shared" si="0"/>
        <v>36</v>
      </c>
    </row>
    <row r="21" spans="2:17" x14ac:dyDescent="0.25">
      <c r="B21" s="35">
        <f>[1]sheet1!A15</f>
        <v>13</v>
      </c>
      <c r="C21" s="36" t="str">
        <f>[1]sheet1!B15</f>
        <v>241U0102</v>
      </c>
      <c r="D21" s="58" t="str">
        <f>[1]sheet1!C15</f>
        <v>LARA FERMAN ALEXANDER</v>
      </c>
      <c r="E21" s="59"/>
      <c r="F21" s="59"/>
      <c r="G21" s="59"/>
      <c r="H21" s="59"/>
      <c r="I21" s="59"/>
      <c r="J21" s="4">
        <v>90</v>
      </c>
      <c r="K21" s="48">
        <v>90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14">
        <f t="shared" si="0"/>
        <v>36</v>
      </c>
    </row>
    <row r="22" spans="2:17" x14ac:dyDescent="0.25">
      <c r="B22" s="35">
        <f>[1]sheet1!A16</f>
        <v>14</v>
      </c>
      <c r="C22" s="36" t="str">
        <f>[1]sheet1!B16</f>
        <v>241U0105</v>
      </c>
      <c r="D22" s="58" t="str">
        <f>[1]sheet1!C16</f>
        <v>LOPEZ ROJAS MARIO JARED</v>
      </c>
      <c r="E22" s="59"/>
      <c r="F22" s="59"/>
      <c r="G22" s="59"/>
      <c r="H22" s="59"/>
      <c r="I22" s="59"/>
      <c r="J22" s="4">
        <v>75</v>
      </c>
      <c r="K22" s="48">
        <v>75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14">
        <f t="shared" si="0"/>
        <v>30</v>
      </c>
    </row>
    <row r="23" spans="2:17" x14ac:dyDescent="0.25">
      <c r="B23" s="35">
        <f>[1]sheet1!A17</f>
        <v>15</v>
      </c>
      <c r="C23" s="36" t="str">
        <f>[1]sheet1!B17</f>
        <v>241U0106</v>
      </c>
      <c r="D23" s="58" t="str">
        <f>[1]sheet1!C17</f>
        <v>MACARIO SERRANO ISMAEL</v>
      </c>
      <c r="E23" s="59"/>
      <c r="F23" s="59"/>
      <c r="G23" s="59"/>
      <c r="H23" s="59"/>
      <c r="I23" s="59"/>
      <c r="J23" s="4">
        <v>0</v>
      </c>
      <c r="K23" s="4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14">
        <f t="shared" si="0"/>
        <v>0</v>
      </c>
    </row>
    <row r="24" spans="2:17" x14ac:dyDescent="0.25">
      <c r="B24" s="35">
        <f>[1]sheet1!A18</f>
        <v>16</v>
      </c>
      <c r="C24" s="36" t="str">
        <f>[1]sheet1!B18</f>
        <v>241U0109</v>
      </c>
      <c r="D24" s="58" t="str">
        <f>[1]sheet1!C18</f>
        <v>MARTINEZ BELTRAN JORGE JAMIL</v>
      </c>
      <c r="E24" s="59"/>
      <c r="F24" s="59"/>
      <c r="G24" s="59"/>
      <c r="H24" s="59"/>
      <c r="I24" s="59"/>
      <c r="J24" s="4">
        <v>90</v>
      </c>
      <c r="K24" s="48">
        <v>90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14">
        <f t="shared" si="0"/>
        <v>36</v>
      </c>
    </row>
    <row r="25" spans="2:17" x14ac:dyDescent="0.25">
      <c r="B25" s="35">
        <f>[1]sheet1!A19</f>
        <v>17</v>
      </c>
      <c r="C25" s="36" t="str">
        <f>[1]sheet1!B19</f>
        <v>241U0108</v>
      </c>
      <c r="D25" s="58" t="str">
        <f>[1]sheet1!C19</f>
        <v>MARTINEZ CANELA SEBASTIAN</v>
      </c>
      <c r="E25" s="59"/>
      <c r="F25" s="59"/>
      <c r="G25" s="59"/>
      <c r="H25" s="59"/>
      <c r="I25" s="59"/>
      <c r="J25" s="4">
        <v>75</v>
      </c>
      <c r="K25" s="48">
        <v>75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14">
        <f t="shared" si="0"/>
        <v>30</v>
      </c>
    </row>
    <row r="26" spans="2:17" x14ac:dyDescent="0.25">
      <c r="B26" s="35">
        <f>[1]sheet1!A20</f>
        <v>18</v>
      </c>
      <c r="C26" s="36" t="str">
        <f>[1]sheet1!B20</f>
        <v>241U0110</v>
      </c>
      <c r="D26" s="58" t="str">
        <f>[1]sheet1!C20</f>
        <v>MARTINEZ MARTINEZ MIGUEL</v>
      </c>
      <c r="E26" s="59"/>
      <c r="F26" s="59"/>
      <c r="G26" s="59"/>
      <c r="H26" s="59"/>
      <c r="I26" s="59"/>
      <c r="J26" s="19">
        <v>100</v>
      </c>
      <c r="K26" s="48">
        <v>100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14">
        <f t="shared" si="0"/>
        <v>40</v>
      </c>
    </row>
    <row r="27" spans="2:17" x14ac:dyDescent="0.25">
      <c r="B27" s="35">
        <f>[1]sheet1!A21</f>
        <v>19</v>
      </c>
      <c r="C27" s="36" t="str">
        <f>[1]sheet1!B21</f>
        <v>241U0111</v>
      </c>
      <c r="D27" s="58" t="str">
        <f>[1]sheet1!C21</f>
        <v>MIROS CABRERA JAN CARLOS</v>
      </c>
      <c r="E27" s="59"/>
      <c r="F27" s="59"/>
      <c r="G27" s="59"/>
      <c r="H27" s="59"/>
      <c r="I27" s="59"/>
      <c r="J27" s="19">
        <v>90</v>
      </c>
      <c r="K27" s="48">
        <v>90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4">
        <f t="shared" si="0"/>
        <v>36</v>
      </c>
    </row>
    <row r="28" spans="2:17" x14ac:dyDescent="0.25">
      <c r="B28" s="35">
        <f>[1]sheet1!A22</f>
        <v>20</v>
      </c>
      <c r="C28" s="36" t="str">
        <f>[1]sheet1!B22</f>
        <v>241U0113</v>
      </c>
      <c r="D28" s="58" t="str">
        <f>[1]sheet1!C22</f>
        <v>MULATO DOROTEO LUIS DAVID</v>
      </c>
      <c r="E28" s="59"/>
      <c r="F28" s="59"/>
      <c r="G28" s="59"/>
      <c r="H28" s="59"/>
      <c r="I28" s="59"/>
      <c r="J28" s="19">
        <v>88</v>
      </c>
      <c r="K28" s="48">
        <v>88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14">
        <f t="shared" si="0"/>
        <v>35.200000000000003</v>
      </c>
    </row>
    <row r="29" spans="2:17" x14ac:dyDescent="0.25">
      <c r="B29" s="35">
        <f>[1]sheet1!A23</f>
        <v>21</v>
      </c>
      <c r="C29" s="36" t="str">
        <f>[1]sheet1!B23</f>
        <v>231U0171</v>
      </c>
      <c r="D29" s="58" t="str">
        <f>[1]sheet1!C23</f>
        <v>MUÑOZ GOMEZ RONALDO</v>
      </c>
      <c r="E29" s="59"/>
      <c r="F29" s="59"/>
      <c r="G29" s="59"/>
      <c r="H29" s="59"/>
      <c r="I29" s="59"/>
      <c r="J29" s="19">
        <v>0</v>
      </c>
      <c r="K29" s="4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14">
        <f t="shared" si="0"/>
        <v>0</v>
      </c>
    </row>
    <row r="30" spans="2:17" x14ac:dyDescent="0.25">
      <c r="B30" s="35">
        <f>[1]sheet1!A24</f>
        <v>22</v>
      </c>
      <c r="C30" s="36" t="str">
        <f>[1]sheet1!B24</f>
        <v>241U0115</v>
      </c>
      <c r="D30" s="58" t="str">
        <f>[1]sheet1!C24</f>
        <v>OCAMPO TORRES LUIS MARIO DE JESUS</v>
      </c>
      <c r="E30" s="59"/>
      <c r="F30" s="59"/>
      <c r="G30" s="59"/>
      <c r="H30" s="59"/>
      <c r="I30" s="59"/>
      <c r="J30" s="19">
        <v>88</v>
      </c>
      <c r="K30" s="48">
        <v>88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14">
        <f t="shared" si="0"/>
        <v>35.200000000000003</v>
      </c>
    </row>
    <row r="31" spans="2:17" x14ac:dyDescent="0.25">
      <c r="B31" s="35">
        <f>[1]sheet1!A25</f>
        <v>23</v>
      </c>
      <c r="C31" s="36" t="str">
        <f>[1]sheet1!B25</f>
        <v>241U0116</v>
      </c>
      <c r="D31" s="58" t="str">
        <f>[1]sheet1!C25</f>
        <v>PABLO MORA EDUARDO</v>
      </c>
      <c r="E31" s="59"/>
      <c r="F31" s="59"/>
      <c r="G31" s="59"/>
      <c r="H31" s="59"/>
      <c r="I31" s="59"/>
      <c r="J31" s="19">
        <v>0</v>
      </c>
      <c r="K31" s="4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14">
        <f t="shared" si="0"/>
        <v>0</v>
      </c>
    </row>
    <row r="32" spans="2:17" x14ac:dyDescent="0.25">
      <c r="B32" s="35">
        <f>[1]sheet1!A26</f>
        <v>24</v>
      </c>
      <c r="C32" s="36" t="str">
        <f>[1]sheet1!B26</f>
        <v>241U0118</v>
      </c>
      <c r="D32" s="58" t="str">
        <f>[1]sheet1!C26</f>
        <v>PEREZ GARRIDO KINVERLIN</v>
      </c>
      <c r="E32" s="59"/>
      <c r="F32" s="59"/>
      <c r="G32" s="59"/>
      <c r="H32" s="59"/>
      <c r="I32" s="59"/>
      <c r="J32" s="19">
        <v>100</v>
      </c>
      <c r="K32" s="48">
        <v>100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14">
        <f t="shared" si="0"/>
        <v>40</v>
      </c>
    </row>
    <row r="33" spans="2:17" x14ac:dyDescent="0.25">
      <c r="B33" s="35">
        <f>[1]sheet1!A27</f>
        <v>25</v>
      </c>
      <c r="C33" s="36" t="str">
        <f>[1]sheet1!B27</f>
        <v>241U0120</v>
      </c>
      <c r="D33" s="58" t="str">
        <f>[1]sheet1!C27</f>
        <v>RODRIGUEZ GUTIERREZ OMAR</v>
      </c>
      <c r="E33" s="59"/>
      <c r="F33" s="59"/>
      <c r="G33" s="59"/>
      <c r="H33" s="59"/>
      <c r="I33" s="59"/>
      <c r="J33" s="19">
        <v>90</v>
      </c>
      <c r="K33" s="48">
        <v>90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14">
        <f t="shared" si="0"/>
        <v>36</v>
      </c>
    </row>
    <row r="34" spans="2:17" x14ac:dyDescent="0.25">
      <c r="B34" s="35">
        <f>[1]sheet1!A28</f>
        <v>26</v>
      </c>
      <c r="C34" s="36" t="str">
        <f>[1]sheet1!B28</f>
        <v>241U0122</v>
      </c>
      <c r="D34" s="58" t="str">
        <f>[1]sheet1!C28</f>
        <v>ROMERO CANO ALEX ROBERTO</v>
      </c>
      <c r="E34" s="59"/>
      <c r="F34" s="59"/>
      <c r="G34" s="59"/>
      <c r="H34" s="59"/>
      <c r="I34" s="59"/>
      <c r="J34" s="19">
        <v>85</v>
      </c>
      <c r="K34" s="48">
        <v>85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14">
        <f t="shared" si="0"/>
        <v>34</v>
      </c>
    </row>
    <row r="35" spans="2:17" x14ac:dyDescent="0.25">
      <c r="B35" s="35">
        <f>[1]sheet1!A29</f>
        <v>27</v>
      </c>
      <c r="C35" s="36" t="str">
        <f>[1]sheet1!B29</f>
        <v>241U0124</v>
      </c>
      <c r="D35" s="58" t="str">
        <f>[1]sheet1!C29</f>
        <v>RUIZ RUIZ RONALDO</v>
      </c>
      <c r="E35" s="59"/>
      <c r="F35" s="59"/>
      <c r="G35" s="59"/>
      <c r="H35" s="59"/>
      <c r="I35" s="59"/>
      <c r="J35" s="4">
        <v>0</v>
      </c>
      <c r="K35" s="4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14">
        <f t="shared" si="0"/>
        <v>0</v>
      </c>
    </row>
    <row r="36" spans="2:17" x14ac:dyDescent="0.25">
      <c r="B36" s="35">
        <f>[1]sheet1!A30</f>
        <v>28</v>
      </c>
      <c r="C36" s="36" t="str">
        <f>[1]sheet1!B30</f>
        <v>241U0125</v>
      </c>
      <c r="D36" s="58" t="str">
        <f>[1]sheet1!C30</f>
        <v>SANCHEZ ZUÑIGA DUILIO ISMAEL</v>
      </c>
      <c r="E36" s="59"/>
      <c r="F36" s="59"/>
      <c r="G36" s="59"/>
      <c r="H36" s="59"/>
      <c r="I36" s="59"/>
      <c r="J36" s="4">
        <v>100</v>
      </c>
      <c r="K36" s="48">
        <v>100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14">
        <f t="shared" si="0"/>
        <v>40</v>
      </c>
    </row>
    <row r="37" spans="2:17" x14ac:dyDescent="0.25">
      <c r="B37" s="35">
        <f>[1]sheet1!A31</f>
        <v>29</v>
      </c>
      <c r="C37" s="36" t="str">
        <f>[1]sheet1!B31</f>
        <v>241U0127</v>
      </c>
      <c r="D37" s="58" t="str">
        <f>[1]sheet1!C31</f>
        <v>SEBA SINTA ANGEL GILBERTO</v>
      </c>
      <c r="E37" s="59"/>
      <c r="F37" s="59"/>
      <c r="G37" s="59"/>
      <c r="H37" s="59"/>
      <c r="I37" s="59"/>
      <c r="J37" s="4">
        <v>0</v>
      </c>
      <c r="K37" s="4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14">
        <f t="shared" si="0"/>
        <v>0</v>
      </c>
    </row>
    <row r="38" spans="2:17" x14ac:dyDescent="0.25">
      <c r="B38" s="35">
        <f>[1]sheet1!A32</f>
        <v>30</v>
      </c>
      <c r="C38" s="36" t="str">
        <f>[1]sheet1!B32</f>
        <v>241U0128</v>
      </c>
      <c r="D38" s="58" t="str">
        <f>[1]sheet1!C32</f>
        <v>SINTA SEBA JOSUE</v>
      </c>
      <c r="E38" s="59"/>
      <c r="F38" s="59"/>
      <c r="G38" s="59"/>
      <c r="H38" s="59"/>
      <c r="I38" s="59"/>
      <c r="J38" s="43">
        <v>70</v>
      </c>
      <c r="K38" s="43">
        <v>70</v>
      </c>
      <c r="L38" s="43">
        <v>0</v>
      </c>
      <c r="M38" s="28">
        <v>0</v>
      </c>
      <c r="N38" s="28">
        <v>0</v>
      </c>
      <c r="O38" s="28">
        <v>0</v>
      </c>
      <c r="P38" s="28">
        <v>0</v>
      </c>
      <c r="Q38" s="14">
        <f t="shared" si="0"/>
        <v>28</v>
      </c>
    </row>
    <row r="39" spans="2:17" x14ac:dyDescent="0.25">
      <c r="B39" s="35">
        <f>[1]sheet1!A33</f>
        <v>31</v>
      </c>
      <c r="C39" s="36" t="str">
        <f>[1]sheet1!B33</f>
        <v>241U0130</v>
      </c>
      <c r="D39" s="58" t="str">
        <f>[1]sheet1!C33</f>
        <v>TEMICH MARCIAL JORGE EDUARDO</v>
      </c>
      <c r="E39" s="59"/>
      <c r="F39" s="59"/>
      <c r="G39" s="59"/>
      <c r="H39" s="59"/>
      <c r="I39" s="59"/>
      <c r="J39" s="4">
        <v>88</v>
      </c>
      <c r="K39" s="48">
        <v>88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14">
        <f t="shared" si="0"/>
        <v>35.200000000000003</v>
      </c>
    </row>
    <row r="40" spans="2:17" x14ac:dyDescent="0.25">
      <c r="B40" s="35">
        <f>[1]sheet1!A34</f>
        <v>32</v>
      </c>
      <c r="C40" s="36" t="str">
        <f>[1]sheet1!B34</f>
        <v>241U0131</v>
      </c>
      <c r="D40" s="58" t="str">
        <f>[1]sheet1!C34</f>
        <v>TEPOX MARCIAL RAYMUNDO</v>
      </c>
      <c r="E40" s="59"/>
      <c r="F40" s="59"/>
      <c r="G40" s="59"/>
      <c r="H40" s="59"/>
      <c r="I40" s="59"/>
      <c r="J40" s="4">
        <v>70</v>
      </c>
      <c r="K40" s="48">
        <v>70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14">
        <f t="shared" ref="Q40:Q47" si="1">SUM(J40:P40)/7</f>
        <v>20</v>
      </c>
    </row>
    <row r="41" spans="2:17" x14ac:dyDescent="0.25">
      <c r="B41" s="35">
        <f>[1]sheet1!A35</f>
        <v>33</v>
      </c>
      <c r="C41" s="36" t="str">
        <f>[1]sheet1!B35</f>
        <v>241U0135</v>
      </c>
      <c r="D41" s="58" t="str">
        <f>[1]sheet1!C35</f>
        <v>TOTO LIBRADO MIGUEL</v>
      </c>
      <c r="E41" s="59"/>
      <c r="F41" s="59"/>
      <c r="G41" s="59"/>
      <c r="H41" s="59"/>
      <c r="I41" s="59"/>
      <c r="J41" s="4">
        <v>80</v>
      </c>
      <c r="K41" s="48">
        <v>80</v>
      </c>
      <c r="L41" s="4"/>
      <c r="M41" s="4"/>
      <c r="N41" s="4"/>
      <c r="O41" s="4"/>
      <c r="P41" s="4"/>
      <c r="Q41" s="14">
        <f t="shared" si="1"/>
        <v>22.857142857142858</v>
      </c>
    </row>
    <row r="42" spans="2:17" x14ac:dyDescent="0.25">
      <c r="B42" s="35">
        <f>[1]sheet1!A36</f>
        <v>34</v>
      </c>
      <c r="C42" s="35" t="str">
        <f>[1]sheet1!B36</f>
        <v>241U0136</v>
      </c>
      <c r="D42" s="61" t="str">
        <f>[1]sheet1!C36</f>
        <v>UGARTEMENDIA BACA MIGUEL</v>
      </c>
      <c r="E42" s="62"/>
      <c r="F42" s="62"/>
      <c r="G42" s="62"/>
      <c r="H42" s="62"/>
      <c r="I42" s="63"/>
      <c r="J42" s="43">
        <v>70</v>
      </c>
      <c r="K42" s="43">
        <v>70</v>
      </c>
      <c r="L42" s="4"/>
      <c r="M42" s="4"/>
      <c r="N42" s="4"/>
      <c r="O42" s="4"/>
      <c r="P42" s="4"/>
      <c r="Q42" s="14">
        <f t="shared" si="1"/>
        <v>20</v>
      </c>
    </row>
    <row r="43" spans="2:17" x14ac:dyDescent="0.25">
      <c r="B43" s="7">
        <f>[1]sheet1!A37</f>
        <v>35</v>
      </c>
      <c r="C43" s="7" t="str">
        <f>[1]sheet1!B37</f>
        <v>241U0137</v>
      </c>
      <c r="D43" s="83" t="str">
        <f>[1]sheet1!C37</f>
        <v>VERGARA VALENCIA CESAR</v>
      </c>
      <c r="E43" s="83"/>
      <c r="F43" s="83"/>
      <c r="G43" s="83"/>
      <c r="H43" s="83"/>
      <c r="I43" s="83"/>
      <c r="J43" s="4">
        <v>85</v>
      </c>
      <c r="K43" s="48">
        <v>85</v>
      </c>
      <c r="L43" s="4"/>
      <c r="M43" s="4"/>
      <c r="N43" s="4"/>
      <c r="O43" s="4"/>
      <c r="P43" s="4"/>
      <c r="Q43" s="14">
        <f t="shared" si="1"/>
        <v>24.285714285714285</v>
      </c>
    </row>
    <row r="44" spans="2:17" x14ac:dyDescent="0.25">
      <c r="B44" s="7">
        <f>[1]sheet1!A38</f>
        <v>36</v>
      </c>
      <c r="C44" s="9" t="str">
        <f>[1]sheet1!B38</f>
        <v>241U0138</v>
      </c>
      <c r="D44" s="83" t="str">
        <f>[1]sheet1!C38</f>
        <v>VICTORIO MEDINA SERGIO DE JESUS</v>
      </c>
      <c r="E44" s="83"/>
      <c r="F44" s="83"/>
      <c r="G44" s="83"/>
      <c r="H44" s="83"/>
      <c r="I44" s="83"/>
      <c r="J44" s="4">
        <v>75</v>
      </c>
      <c r="K44" s="48">
        <v>75</v>
      </c>
      <c r="L44" s="4"/>
      <c r="M44" s="4"/>
      <c r="N44" s="4"/>
      <c r="O44" s="4"/>
      <c r="P44" s="4"/>
      <c r="Q44" s="14">
        <f t="shared" si="1"/>
        <v>21.428571428571427</v>
      </c>
    </row>
    <row r="45" spans="2:17" x14ac:dyDescent="0.25">
      <c r="B45" s="7">
        <f>[1]sheet1!A39</f>
        <v>37</v>
      </c>
      <c r="C45" s="9" t="str">
        <f>[1]sheet1!B39</f>
        <v>241U0139</v>
      </c>
      <c r="D45" s="83" t="str">
        <f>[1]sheet1!C39</f>
        <v>VICTORIO VARGAS ESDRAS ZAID</v>
      </c>
      <c r="E45" s="83"/>
      <c r="F45" s="83"/>
      <c r="G45" s="83"/>
      <c r="H45" s="83"/>
      <c r="I45" s="83"/>
      <c r="J45" s="4"/>
      <c r="K45" s="48"/>
      <c r="L45" s="4"/>
      <c r="M45" s="4"/>
      <c r="N45" s="4"/>
      <c r="O45" s="4"/>
      <c r="P45" s="4"/>
      <c r="Q45" s="14">
        <f t="shared" si="1"/>
        <v>0</v>
      </c>
    </row>
    <row r="46" spans="2:17" x14ac:dyDescent="0.25">
      <c r="B46" s="7"/>
      <c r="C46" s="9"/>
      <c r="D46" s="54"/>
      <c r="E46" s="54"/>
      <c r="F46" s="54"/>
      <c r="G46" s="54"/>
      <c r="H46" s="54"/>
      <c r="I46" s="54"/>
      <c r="J46" s="4"/>
      <c r="K46" s="4"/>
      <c r="L46" s="4"/>
      <c r="M46" s="4"/>
      <c r="N46" s="4"/>
      <c r="O46" s="4"/>
      <c r="P46" s="4"/>
      <c r="Q46" s="14">
        <f t="shared" si="1"/>
        <v>0</v>
      </c>
    </row>
    <row r="47" spans="2:17" x14ac:dyDescent="0.25">
      <c r="B47" s="7"/>
      <c r="C47" s="9"/>
      <c r="D47" s="54"/>
      <c r="E47" s="54"/>
      <c r="F47" s="54"/>
      <c r="G47" s="54"/>
      <c r="H47" s="54"/>
      <c r="I47" s="54"/>
      <c r="J47" s="4"/>
      <c r="K47" s="4"/>
      <c r="L47" s="4"/>
      <c r="M47" s="4"/>
      <c r="N47" s="4"/>
      <c r="O47" s="4"/>
      <c r="P47" s="4"/>
      <c r="Q47" s="14">
        <f t="shared" si="1"/>
        <v>0</v>
      </c>
    </row>
    <row r="48" spans="2:17" x14ac:dyDescent="0.25">
      <c r="B48" s="8"/>
      <c r="C48" s="9"/>
      <c r="D48" s="54"/>
      <c r="E48" s="54"/>
      <c r="F48" s="54"/>
      <c r="G48" s="54"/>
      <c r="H48" s="54"/>
      <c r="I48" s="54"/>
      <c r="J48" s="5"/>
      <c r="K48" s="5"/>
      <c r="L48" s="5"/>
      <c r="M48" s="5"/>
      <c r="N48" s="5"/>
      <c r="O48" s="5"/>
      <c r="P48" s="5"/>
      <c r="Q48" s="14">
        <f>SUM(J48:P48)/7</f>
        <v>0</v>
      </c>
    </row>
    <row r="49" spans="2:17" x14ac:dyDescent="0.25">
      <c r="B49" s="8"/>
      <c r="C49" s="9"/>
      <c r="D49" s="54"/>
      <c r="E49" s="54"/>
      <c r="F49" s="54"/>
      <c r="G49" s="54"/>
      <c r="H49" s="54"/>
      <c r="I49" s="54"/>
      <c r="J49" s="5"/>
      <c r="K49" s="5"/>
      <c r="L49" s="5"/>
      <c r="M49" s="5"/>
      <c r="N49" s="5"/>
      <c r="O49" s="5"/>
      <c r="P49" s="5"/>
      <c r="Q49" s="14">
        <f>SUM(J49:P49)/7</f>
        <v>0</v>
      </c>
    </row>
    <row r="50" spans="2:17" x14ac:dyDescent="0.25">
      <c r="B50" s="8"/>
      <c r="C50" s="9"/>
      <c r="D50" s="54"/>
      <c r="E50" s="54"/>
      <c r="F50" s="54"/>
      <c r="G50" s="54"/>
      <c r="H50" s="54"/>
      <c r="I50" s="54"/>
      <c r="J50" s="5"/>
      <c r="K50" s="5"/>
      <c r="L50" s="5"/>
      <c r="M50" s="5"/>
      <c r="N50" s="5"/>
      <c r="O50" s="5"/>
      <c r="P50" s="5"/>
      <c r="Q50" s="14">
        <f>SUM(J50:P50)/7</f>
        <v>0</v>
      </c>
    </row>
    <row r="51" spans="2:17" x14ac:dyDescent="0.25">
      <c r="B51" s="16"/>
      <c r="C51" s="9"/>
      <c r="D51" s="54"/>
      <c r="E51" s="54"/>
      <c r="F51" s="54"/>
      <c r="G51" s="54"/>
      <c r="H51" s="54"/>
      <c r="I51" s="54"/>
      <c r="J51" s="15"/>
      <c r="K51" s="15"/>
      <c r="L51" s="15"/>
      <c r="M51" s="15"/>
      <c r="N51" s="15"/>
      <c r="O51" s="15"/>
      <c r="P51" s="15"/>
      <c r="Q51" s="14">
        <f>SUM(J51:P51)/7</f>
        <v>0</v>
      </c>
    </row>
    <row r="52" spans="2:17" x14ac:dyDescent="0.25">
      <c r="B52" s="16"/>
      <c r="C52" s="22"/>
      <c r="D52" s="55"/>
      <c r="E52" s="56"/>
      <c r="F52" s="56"/>
      <c r="G52" s="56"/>
      <c r="H52" s="56"/>
      <c r="I52" s="57"/>
      <c r="J52" s="3"/>
      <c r="K52" s="3"/>
      <c r="L52" s="3"/>
      <c r="M52" s="3"/>
      <c r="N52" s="3"/>
      <c r="O52" s="3"/>
      <c r="P52" s="3"/>
      <c r="Q52" s="14">
        <f>SUM(J52:P52)/7</f>
        <v>0</v>
      </c>
    </row>
    <row r="53" spans="2:17" x14ac:dyDescent="0.25">
      <c r="C53" s="53"/>
      <c r="D53" s="53"/>
      <c r="E53" s="10"/>
      <c r="H53" s="77" t="s">
        <v>19</v>
      </c>
      <c r="I53" s="77"/>
      <c r="J53" s="23">
        <f t="shared" ref="J53:P53" si="2">COUNTIF(J9:J52,"&gt;=70")</f>
        <v>31</v>
      </c>
      <c r="K53" s="23">
        <f t="shared" si="2"/>
        <v>31</v>
      </c>
      <c r="L53" s="23">
        <f t="shared" si="2"/>
        <v>0</v>
      </c>
      <c r="M53" s="23">
        <f t="shared" si="2"/>
        <v>0</v>
      </c>
      <c r="N53" s="23">
        <f t="shared" si="2"/>
        <v>0</v>
      </c>
      <c r="O53" s="23">
        <f t="shared" si="2"/>
        <v>0</v>
      </c>
      <c r="P53" s="23">
        <f t="shared" si="2"/>
        <v>0</v>
      </c>
      <c r="Q53" s="27">
        <f>COUNTIF(Q9:Q47,"&gt;=70")</f>
        <v>0</v>
      </c>
    </row>
    <row r="54" spans="2:17" x14ac:dyDescent="0.25">
      <c r="C54" s="53"/>
      <c r="D54" s="53"/>
      <c r="E54" s="11"/>
      <c r="H54" s="78" t="s">
        <v>20</v>
      </c>
      <c r="I54" s="78"/>
      <c r="J54" s="24">
        <f t="shared" ref="J54:Q54" si="3">COUNTIF(J9:J52,"&lt;70")</f>
        <v>5</v>
      </c>
      <c r="K54" s="24">
        <f t="shared" si="3"/>
        <v>5</v>
      </c>
      <c r="L54" s="24">
        <f t="shared" si="3"/>
        <v>32</v>
      </c>
      <c r="M54" s="24">
        <f t="shared" si="3"/>
        <v>32</v>
      </c>
      <c r="N54" s="24">
        <f t="shared" si="3"/>
        <v>32</v>
      </c>
      <c r="O54" s="24">
        <f t="shared" si="3"/>
        <v>32</v>
      </c>
      <c r="P54" s="24">
        <f t="shared" si="3"/>
        <v>32</v>
      </c>
      <c r="Q54" s="24">
        <f t="shared" si="3"/>
        <v>44</v>
      </c>
    </row>
    <row r="55" spans="2:17" x14ac:dyDescent="0.25">
      <c r="C55" s="53"/>
      <c r="D55" s="53"/>
      <c r="E55" s="53"/>
      <c r="H55" s="78" t="s">
        <v>21</v>
      </c>
      <c r="I55" s="78"/>
      <c r="J55" s="24">
        <f t="shared" ref="J55:Q55" si="4">COUNT(J9:J52)</f>
        <v>36</v>
      </c>
      <c r="K55" s="24">
        <f t="shared" si="4"/>
        <v>36</v>
      </c>
      <c r="L55" s="24">
        <f t="shared" si="4"/>
        <v>32</v>
      </c>
      <c r="M55" s="24">
        <f t="shared" si="4"/>
        <v>32</v>
      </c>
      <c r="N55" s="24">
        <f t="shared" si="4"/>
        <v>32</v>
      </c>
      <c r="O55" s="24">
        <f t="shared" si="4"/>
        <v>32</v>
      </c>
      <c r="P55" s="24">
        <f t="shared" si="4"/>
        <v>32</v>
      </c>
      <c r="Q55" s="24">
        <f t="shared" si="4"/>
        <v>44</v>
      </c>
    </row>
    <row r="56" spans="2:17" x14ac:dyDescent="0.25">
      <c r="C56" s="53"/>
      <c r="D56" s="53"/>
      <c r="E56" s="10"/>
      <c r="F56" s="12"/>
      <c r="H56" s="79" t="s">
        <v>16</v>
      </c>
      <c r="I56" s="79"/>
      <c r="J56" s="25">
        <f>J53/J55</f>
        <v>0.86111111111111116</v>
      </c>
      <c r="K56" s="26">
        <f t="shared" ref="K56:Q56" si="5">K53/K55</f>
        <v>0.86111111111111116</v>
      </c>
      <c r="L56" s="26">
        <f t="shared" si="5"/>
        <v>0</v>
      </c>
      <c r="M56" s="26">
        <f t="shared" si="5"/>
        <v>0</v>
      </c>
      <c r="N56" s="26">
        <f t="shared" si="5"/>
        <v>0</v>
      </c>
      <c r="O56" s="26">
        <f t="shared" si="5"/>
        <v>0</v>
      </c>
      <c r="P56" s="26">
        <f t="shared" si="5"/>
        <v>0</v>
      </c>
      <c r="Q56" s="26">
        <f t="shared" si="5"/>
        <v>0</v>
      </c>
    </row>
    <row r="57" spans="2:17" x14ac:dyDescent="0.25">
      <c r="C57" s="53"/>
      <c r="D57" s="53"/>
      <c r="E57" s="10"/>
      <c r="F57" s="12"/>
      <c r="H57" s="79" t="s">
        <v>17</v>
      </c>
      <c r="I57" s="79"/>
      <c r="J57" s="25">
        <f>J54/J55</f>
        <v>0.1388888888888889</v>
      </c>
      <c r="K57" s="25">
        <f t="shared" ref="K57:Q57" si="6">K54/K55</f>
        <v>0.1388888888888889</v>
      </c>
      <c r="L57" s="26">
        <f t="shared" si="6"/>
        <v>1</v>
      </c>
      <c r="M57" s="26">
        <f t="shared" si="6"/>
        <v>1</v>
      </c>
      <c r="N57" s="26">
        <f t="shared" si="6"/>
        <v>1</v>
      </c>
      <c r="O57" s="26">
        <f t="shared" si="6"/>
        <v>1</v>
      </c>
      <c r="P57" s="26">
        <f t="shared" si="6"/>
        <v>1</v>
      </c>
      <c r="Q57" s="26">
        <f t="shared" si="6"/>
        <v>1</v>
      </c>
    </row>
    <row r="58" spans="2:17" x14ac:dyDescent="0.25">
      <c r="C58" s="53"/>
      <c r="D58" s="53"/>
      <c r="E58" s="11"/>
      <c r="F58" s="12"/>
    </row>
    <row r="59" spans="2:17" x14ac:dyDescent="0.25">
      <c r="C59" s="10"/>
      <c r="D59" s="10"/>
      <c r="E59" s="11"/>
      <c r="F59" s="12"/>
    </row>
    <row r="60" spans="2:17" x14ac:dyDescent="0.25">
      <c r="J60" s="80"/>
      <c r="K60" s="80"/>
      <c r="L60" s="80"/>
      <c r="M60" s="80"/>
      <c r="N60" s="80"/>
      <c r="O60" s="80"/>
      <c r="P60" s="80"/>
    </row>
    <row r="61" spans="2:17" x14ac:dyDescent="0.25">
      <c r="J61" s="73" t="s">
        <v>18</v>
      </c>
      <c r="K61" s="73"/>
      <c r="L61" s="73"/>
      <c r="M61" s="73"/>
      <c r="N61" s="73"/>
      <c r="O61" s="73"/>
      <c r="P61" s="73"/>
    </row>
  </sheetData>
  <mergeCells count="66"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  <mergeCell ref="J4:K4"/>
    <mergeCell ref="N4:O4"/>
    <mergeCell ref="D6:G6"/>
    <mergeCell ref="D8:I8"/>
    <mergeCell ref="D19:I19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21:I21"/>
    <mergeCell ref="D22:I22"/>
    <mergeCell ref="D23:I23"/>
    <mergeCell ref="D24:I24"/>
    <mergeCell ref="D25:I25"/>
    <mergeCell ref="B2:P2"/>
    <mergeCell ref="D44:I44"/>
    <mergeCell ref="D45:I45"/>
    <mergeCell ref="D46:I46"/>
    <mergeCell ref="D26:I26"/>
    <mergeCell ref="D27:I27"/>
    <mergeCell ref="D28:I28"/>
    <mergeCell ref="D29:I29"/>
    <mergeCell ref="D30:I30"/>
    <mergeCell ref="D38:I38"/>
    <mergeCell ref="D39:I39"/>
    <mergeCell ref="D40:I40"/>
    <mergeCell ref="D41:I41"/>
    <mergeCell ref="D42:I42"/>
    <mergeCell ref="D31:I31"/>
    <mergeCell ref="D20:I20"/>
    <mergeCell ref="D47:I47"/>
    <mergeCell ref="D32:I32"/>
    <mergeCell ref="D33:I33"/>
    <mergeCell ref="D34:I34"/>
    <mergeCell ref="D35:I35"/>
    <mergeCell ref="D36:I36"/>
    <mergeCell ref="D37:I37"/>
    <mergeCell ref="D43:I43"/>
    <mergeCell ref="C53:D53"/>
    <mergeCell ref="D48:I48"/>
    <mergeCell ref="D49:I49"/>
    <mergeCell ref="D50:I50"/>
    <mergeCell ref="D51:I51"/>
    <mergeCell ref="D52:I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9" zoomScale="130" zoomScaleNormal="130" workbookViewId="0">
      <selection activeCell="J10" sqref="J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60" t="s">
        <v>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2"/>
      <c r="R2" s="2"/>
    </row>
    <row r="3" spans="2:18" x14ac:dyDescent="0.25">
      <c r="C3" s="76" t="s">
        <v>8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20"/>
      <c r="R3" s="20"/>
    </row>
    <row r="4" spans="2:18" x14ac:dyDescent="0.25">
      <c r="C4" t="s">
        <v>0</v>
      </c>
      <c r="D4" s="81" t="s">
        <v>27</v>
      </c>
      <c r="E4" s="81"/>
      <c r="F4" s="81"/>
      <c r="G4" s="81"/>
      <c r="I4" t="s">
        <v>1</v>
      </c>
      <c r="J4" s="64" t="s">
        <v>30</v>
      </c>
      <c r="K4" s="64"/>
      <c r="M4" t="s">
        <v>2</v>
      </c>
      <c r="N4" s="65">
        <v>45560</v>
      </c>
      <c r="O4" s="65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64" t="s">
        <v>31</v>
      </c>
      <c r="E6" s="64"/>
      <c r="F6" s="64"/>
      <c r="G6" s="64"/>
      <c r="I6" s="74" t="s">
        <v>22</v>
      </c>
      <c r="J6" s="74"/>
      <c r="K6" s="75" t="s">
        <v>24</v>
      </c>
      <c r="L6" s="75"/>
      <c r="M6" s="75"/>
      <c r="N6" s="75"/>
      <c r="O6" s="75"/>
      <c r="P6" s="7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6" t="s">
        <v>5</v>
      </c>
      <c r="E8" s="66"/>
      <c r="F8" s="66"/>
      <c r="G8" s="66"/>
      <c r="H8" s="66"/>
      <c r="I8" s="6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35">
        <f>[2]sheet1!A3</f>
        <v>1</v>
      </c>
      <c r="C9" s="37" t="str">
        <f>[2]sheet1!B3</f>
        <v>241U0141</v>
      </c>
      <c r="D9" s="84" t="str">
        <f>[2]sheet1!C3</f>
        <v>ALDANA LAZARO LUIS ANTONIO</v>
      </c>
      <c r="E9" s="85"/>
      <c r="F9" s="85"/>
      <c r="G9" s="85"/>
      <c r="H9" s="85"/>
      <c r="I9" s="85"/>
      <c r="J9" s="43">
        <f>[2]sheet1!I3</f>
        <v>0</v>
      </c>
      <c r="K9" s="34"/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SUM(J9:N9)/7</f>
        <v>0</v>
      </c>
    </row>
    <row r="10" spans="2:18" x14ac:dyDescent="0.25">
      <c r="B10" s="35">
        <f>[2]sheet1!A4</f>
        <v>2</v>
      </c>
      <c r="C10" s="37" t="str">
        <f>[2]sheet1!B4</f>
        <v>241U0075</v>
      </c>
      <c r="D10" s="84" t="str">
        <f>[2]sheet1!C4</f>
        <v>ARELLANO VAZQUEZ ANGEL DAVID</v>
      </c>
      <c r="E10" s="85"/>
      <c r="F10" s="85"/>
      <c r="G10" s="85"/>
      <c r="H10" s="85"/>
      <c r="I10" s="85"/>
      <c r="J10" s="43">
        <f>[2]sheet1!I4</f>
        <v>0</v>
      </c>
      <c r="K10" s="34"/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9" si="0">SUM(J10:N10)/7</f>
        <v>0</v>
      </c>
    </row>
    <row r="11" spans="2:18" x14ac:dyDescent="0.25">
      <c r="B11" s="35">
        <f>[2]sheet1!A5</f>
        <v>3</v>
      </c>
      <c r="C11" s="37" t="str">
        <f>[2]sheet1!B5</f>
        <v>241U0076</v>
      </c>
      <c r="D11" s="84" t="str">
        <f>[2]sheet1!C5</f>
        <v>ARROYO CASTILLO JAIRO</v>
      </c>
      <c r="E11" s="85"/>
      <c r="F11" s="85"/>
      <c r="G11" s="85"/>
      <c r="H11" s="85"/>
      <c r="I11" s="85"/>
      <c r="J11" s="19">
        <v>80</v>
      </c>
      <c r="K11" s="34"/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11.428571428571429</v>
      </c>
    </row>
    <row r="12" spans="2:18" x14ac:dyDescent="0.25">
      <c r="B12" s="35">
        <f>[2]sheet1!A6</f>
        <v>4</v>
      </c>
      <c r="C12" s="37" t="str">
        <f>[2]sheet1!B6</f>
        <v>241U0077</v>
      </c>
      <c r="D12" s="84" t="str">
        <f>[2]sheet1!C6</f>
        <v>BAXIN BAEZ GIBRAN GAEL</v>
      </c>
      <c r="E12" s="85"/>
      <c r="F12" s="85"/>
      <c r="G12" s="85"/>
      <c r="H12" s="85"/>
      <c r="I12" s="85"/>
      <c r="J12" s="19">
        <v>90</v>
      </c>
      <c r="K12" s="34"/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12.857142857142858</v>
      </c>
    </row>
    <row r="13" spans="2:18" x14ac:dyDescent="0.25">
      <c r="B13" s="35">
        <f>[2]sheet1!A7</f>
        <v>5</v>
      </c>
      <c r="C13" s="37" t="str">
        <f>[2]sheet1!B7</f>
        <v>241U0079</v>
      </c>
      <c r="D13" s="84" t="str">
        <f>[2]sheet1!C7</f>
        <v>BUSTAMANTE PONCIANO GERARDO</v>
      </c>
      <c r="E13" s="85"/>
      <c r="F13" s="85"/>
      <c r="G13" s="85"/>
      <c r="H13" s="85"/>
      <c r="I13" s="85"/>
      <c r="J13" s="19">
        <v>88</v>
      </c>
      <c r="K13" s="34"/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12.571428571428571</v>
      </c>
    </row>
    <row r="14" spans="2:18" x14ac:dyDescent="0.25">
      <c r="B14" s="35">
        <f>[2]sheet1!A8</f>
        <v>6</v>
      </c>
      <c r="C14" s="37" t="str">
        <f>[2]sheet1!B8</f>
        <v>241U0080</v>
      </c>
      <c r="D14" s="84" t="str">
        <f>[2]sheet1!C8</f>
        <v>CALDELAS BUSTAMANTE EDGAR</v>
      </c>
      <c r="E14" s="85"/>
      <c r="F14" s="85"/>
      <c r="G14" s="85"/>
      <c r="H14" s="85"/>
      <c r="I14" s="85"/>
      <c r="J14" s="19">
        <v>80</v>
      </c>
      <c r="K14" s="34"/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11.428571428571429</v>
      </c>
    </row>
    <row r="15" spans="2:18" x14ac:dyDescent="0.25">
      <c r="B15" s="35">
        <f>[2]sheet1!A9</f>
        <v>7</v>
      </c>
      <c r="C15" s="37" t="str">
        <f>[2]sheet1!B9</f>
        <v>241U0083</v>
      </c>
      <c r="D15" s="84" t="str">
        <f>[2]sheet1!C9</f>
        <v>CONSTANTINO MENDOZA RAQUEL YAMILET</v>
      </c>
      <c r="E15" s="85"/>
      <c r="F15" s="85"/>
      <c r="G15" s="85"/>
      <c r="H15" s="85"/>
      <c r="I15" s="85"/>
      <c r="J15" s="19">
        <v>80</v>
      </c>
      <c r="K15" s="34"/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11.428571428571429</v>
      </c>
    </row>
    <row r="16" spans="2:18" x14ac:dyDescent="0.25">
      <c r="B16" s="35">
        <f>[2]sheet1!A10</f>
        <v>8</v>
      </c>
      <c r="C16" s="37" t="str">
        <f>[2]sheet1!B10</f>
        <v>241U0084</v>
      </c>
      <c r="D16" s="84" t="str">
        <f>[2]sheet1!C10</f>
        <v>COPETE MINQUIZ JUAN ISAAC</v>
      </c>
      <c r="E16" s="85"/>
      <c r="F16" s="85"/>
      <c r="G16" s="85"/>
      <c r="H16" s="85"/>
      <c r="I16" s="85"/>
      <c r="J16" s="19">
        <v>90</v>
      </c>
      <c r="K16" s="34"/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12.857142857142858</v>
      </c>
    </row>
    <row r="17" spans="2:17" x14ac:dyDescent="0.25">
      <c r="B17" s="35">
        <f>[2]sheet1!A11</f>
        <v>9</v>
      </c>
      <c r="C17" s="37" t="str">
        <f>[2]sheet1!B11</f>
        <v>241U0086</v>
      </c>
      <c r="D17" s="84" t="str">
        <f>[2]sheet1!C11</f>
        <v>COTA SIXTEGA JUAN</v>
      </c>
      <c r="E17" s="85"/>
      <c r="F17" s="85"/>
      <c r="G17" s="85"/>
      <c r="H17" s="85"/>
      <c r="I17" s="85"/>
      <c r="J17" s="19">
        <v>90</v>
      </c>
      <c r="K17" s="34"/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12.857142857142858</v>
      </c>
    </row>
    <row r="18" spans="2:17" x14ac:dyDescent="0.25">
      <c r="B18" s="35">
        <f>[2]sheet1!A12</f>
        <v>10</v>
      </c>
      <c r="C18" s="37" t="str">
        <f>[2]sheet1!B12</f>
        <v>241U0087</v>
      </c>
      <c r="D18" s="84" t="str">
        <f>[2]sheet1!C12</f>
        <v>CRUZ XOLO JAVIER</v>
      </c>
      <c r="E18" s="85"/>
      <c r="F18" s="85"/>
      <c r="G18" s="85"/>
      <c r="H18" s="85"/>
      <c r="I18" s="85"/>
      <c r="J18" s="19">
        <v>88</v>
      </c>
      <c r="K18" s="34"/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12.571428571428571</v>
      </c>
    </row>
    <row r="19" spans="2:17" x14ac:dyDescent="0.25">
      <c r="B19" s="35">
        <f>[2]sheet1!A13</f>
        <v>11</v>
      </c>
      <c r="C19" s="37" t="str">
        <f>[2]sheet1!B13</f>
        <v>241U0090</v>
      </c>
      <c r="D19" s="84" t="str">
        <f>[2]sheet1!C13</f>
        <v>DOMINGUEZ HERNANDEZ ELIAN IMANOL</v>
      </c>
      <c r="E19" s="85"/>
      <c r="F19" s="85"/>
      <c r="G19" s="85"/>
      <c r="H19" s="85"/>
      <c r="I19" s="85"/>
      <c r="J19" s="19">
        <v>75</v>
      </c>
      <c r="K19" s="34"/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10.714285714285714</v>
      </c>
    </row>
    <row r="20" spans="2:17" x14ac:dyDescent="0.25">
      <c r="B20" s="35">
        <f>[2]sheet1!A14</f>
        <v>12</v>
      </c>
      <c r="C20" s="37" t="str">
        <f>[2]sheet1!B14</f>
        <v>241U0091</v>
      </c>
      <c r="D20" s="84" t="str">
        <f>[2]sheet1!C14</f>
        <v>ESCALERA FISCAL LEONARDO</v>
      </c>
      <c r="E20" s="85"/>
      <c r="F20" s="85"/>
      <c r="G20" s="85"/>
      <c r="H20" s="85"/>
      <c r="I20" s="85"/>
      <c r="J20" s="19">
        <v>90</v>
      </c>
      <c r="K20" s="34"/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12.857142857142858</v>
      </c>
    </row>
    <row r="21" spans="2:17" x14ac:dyDescent="0.25">
      <c r="B21" s="35">
        <f>[2]sheet1!A15</f>
        <v>13</v>
      </c>
      <c r="C21" s="37" t="str">
        <f>[2]sheet1!B15</f>
        <v>241U0093</v>
      </c>
      <c r="D21" s="84" t="str">
        <f>[2]sheet1!C15</f>
        <v>GOMEZ GARCIA ERIK ADIEL</v>
      </c>
      <c r="E21" s="85"/>
      <c r="F21" s="85"/>
      <c r="G21" s="85"/>
      <c r="H21" s="85"/>
      <c r="I21" s="85"/>
      <c r="J21" s="43">
        <f>[2]sheet1!I15</f>
        <v>0</v>
      </c>
      <c r="K21" s="34"/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x14ac:dyDescent="0.25">
      <c r="B22" s="35">
        <f>[2]sheet1!A16</f>
        <v>14</v>
      </c>
      <c r="C22" s="37" t="str">
        <f>[2]sheet1!B16</f>
        <v>241U0096</v>
      </c>
      <c r="D22" s="84" t="str">
        <f>[2]sheet1!C16</f>
        <v>GONZALEZ GALLARDO GANDHI DANYAEL</v>
      </c>
      <c r="E22" s="85"/>
      <c r="F22" s="85"/>
      <c r="G22" s="85"/>
      <c r="H22" s="85"/>
      <c r="I22" s="85"/>
      <c r="J22" s="19">
        <v>88</v>
      </c>
      <c r="K22" s="34"/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12.571428571428571</v>
      </c>
    </row>
    <row r="23" spans="2:17" x14ac:dyDescent="0.25">
      <c r="B23" s="35">
        <f>[2]sheet1!A17</f>
        <v>15</v>
      </c>
      <c r="C23" s="37" t="str">
        <f>[2]sheet1!B17</f>
        <v>241U0094</v>
      </c>
      <c r="D23" s="84" t="str">
        <f>[2]sheet1!C17</f>
        <v>GONZALEZ MARCIAL DIEGO</v>
      </c>
      <c r="E23" s="85"/>
      <c r="F23" s="85"/>
      <c r="G23" s="85"/>
      <c r="H23" s="85"/>
      <c r="I23" s="85"/>
      <c r="J23" s="19">
        <v>80</v>
      </c>
      <c r="K23" s="34"/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11.428571428571429</v>
      </c>
    </row>
    <row r="24" spans="2:17" x14ac:dyDescent="0.25">
      <c r="B24" s="35">
        <f>[2]sheet1!A18</f>
        <v>16</v>
      </c>
      <c r="C24" s="37" t="str">
        <f>[2]sheet1!B18</f>
        <v>241U0095</v>
      </c>
      <c r="D24" s="84" t="str">
        <f>[2]sheet1!C18</f>
        <v>GONZALEZ RODRIGUEZ ABNER</v>
      </c>
      <c r="E24" s="85"/>
      <c r="F24" s="85"/>
      <c r="G24" s="85"/>
      <c r="H24" s="85"/>
      <c r="I24" s="85"/>
      <c r="J24" s="19">
        <v>80</v>
      </c>
      <c r="K24" s="34"/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11.428571428571429</v>
      </c>
    </row>
    <row r="25" spans="2:17" x14ac:dyDescent="0.25">
      <c r="B25" s="35">
        <f>[2]sheet1!A19</f>
        <v>17</v>
      </c>
      <c r="C25" s="37" t="str">
        <f>[2]sheet1!B19</f>
        <v>241U0097</v>
      </c>
      <c r="D25" s="84" t="str">
        <f>[2]sheet1!C19</f>
        <v>HERNANDEZ CASTILLO AXEL</v>
      </c>
      <c r="E25" s="85"/>
      <c r="F25" s="85"/>
      <c r="G25" s="85"/>
      <c r="H25" s="85"/>
      <c r="I25" s="85"/>
      <c r="J25" s="19">
        <v>80</v>
      </c>
      <c r="K25" s="34"/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11.428571428571429</v>
      </c>
    </row>
    <row r="26" spans="2:17" x14ac:dyDescent="0.25">
      <c r="B26" s="35">
        <f>[2]sheet1!A20</f>
        <v>18</v>
      </c>
      <c r="C26" s="37" t="str">
        <f>[2]sheet1!B20</f>
        <v>241U0099</v>
      </c>
      <c r="D26" s="84" t="str">
        <f>[2]sheet1!C20</f>
        <v>HERNANDEZ FLORES SANTIAGO</v>
      </c>
      <c r="E26" s="85"/>
      <c r="F26" s="85"/>
      <c r="G26" s="85"/>
      <c r="H26" s="85"/>
      <c r="I26" s="85"/>
      <c r="J26" s="19">
        <v>85</v>
      </c>
      <c r="K26" s="34"/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12.142857142857142</v>
      </c>
    </row>
    <row r="27" spans="2:17" x14ac:dyDescent="0.25">
      <c r="B27" s="35">
        <f>[2]sheet1!A21</f>
        <v>19</v>
      </c>
      <c r="C27" s="37" t="str">
        <f>[2]sheet1!B21</f>
        <v>241U0564</v>
      </c>
      <c r="D27" s="84" t="str">
        <f>[2]sheet1!C21</f>
        <v>HERVIS MORENO DIEGO</v>
      </c>
      <c r="E27" s="85"/>
      <c r="F27" s="85"/>
      <c r="G27" s="85"/>
      <c r="H27" s="85"/>
      <c r="I27" s="85"/>
      <c r="J27" s="43">
        <f>[2]sheet1!I21</f>
        <v>0</v>
      </c>
      <c r="K27" s="34"/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4">
        <f t="shared" si="0"/>
        <v>0</v>
      </c>
    </row>
    <row r="28" spans="2:17" x14ac:dyDescent="0.25">
      <c r="B28" s="35">
        <f>[2]sheet1!A22</f>
        <v>20</v>
      </c>
      <c r="C28" s="37" t="str">
        <f>[2]sheet1!B22</f>
        <v>241U0103</v>
      </c>
      <c r="D28" s="84" t="str">
        <f>[2]sheet1!C22</f>
        <v>LEON CRUZ MARTIN ALEJANDRO</v>
      </c>
      <c r="E28" s="85"/>
      <c r="F28" s="85"/>
      <c r="G28" s="85"/>
      <c r="H28" s="85"/>
      <c r="I28" s="85"/>
      <c r="J28" s="19">
        <v>88</v>
      </c>
      <c r="K28" s="34"/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14">
        <f t="shared" si="0"/>
        <v>12.571428571428571</v>
      </c>
    </row>
    <row r="29" spans="2:17" x14ac:dyDescent="0.25">
      <c r="B29" s="35">
        <f>[2]sheet1!A23</f>
        <v>21</v>
      </c>
      <c r="C29" s="37" t="str">
        <f>[2]sheet1!B23</f>
        <v>241U0104</v>
      </c>
      <c r="D29" s="84" t="str">
        <f>[2]sheet1!C23</f>
        <v>LINAREZ ANOTA CRISTHOFER</v>
      </c>
      <c r="E29" s="85"/>
      <c r="F29" s="85"/>
      <c r="G29" s="85"/>
      <c r="H29" s="85"/>
      <c r="I29" s="85"/>
      <c r="J29" s="19">
        <v>90</v>
      </c>
      <c r="K29" s="34"/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14">
        <f t="shared" si="0"/>
        <v>12.857142857142858</v>
      </c>
    </row>
    <row r="30" spans="2:17" x14ac:dyDescent="0.25">
      <c r="B30" s="35">
        <f>[2]sheet1!A24</f>
        <v>22</v>
      </c>
      <c r="C30" s="37" t="str">
        <f>[2]sheet1!B24</f>
        <v>241U0107</v>
      </c>
      <c r="D30" s="61" t="str">
        <f>[2]sheet1!C24</f>
        <v>MARTINEZ CALDELAS KIMBERLY GUADALUPE</v>
      </c>
      <c r="E30" s="62"/>
      <c r="F30" s="62"/>
      <c r="G30" s="62"/>
      <c r="H30" s="62"/>
      <c r="I30" s="63"/>
      <c r="J30" s="19">
        <v>95</v>
      </c>
      <c r="K30" s="34"/>
      <c r="L30" s="19"/>
      <c r="M30" s="19"/>
      <c r="N30" s="19"/>
      <c r="O30" s="19"/>
      <c r="P30" s="19"/>
      <c r="Q30" s="14"/>
    </row>
    <row r="31" spans="2:17" x14ac:dyDescent="0.25">
      <c r="B31" s="35">
        <f>[2]sheet1!A25</f>
        <v>23</v>
      </c>
      <c r="C31" s="37" t="str">
        <f>[2]sheet1!B25</f>
        <v>241U0114</v>
      </c>
      <c r="D31" s="82" t="str">
        <f>[2]sheet1!C25</f>
        <v>MENDEZ GALVAN BENJAMIN</v>
      </c>
      <c r="E31" s="83"/>
      <c r="F31" s="83"/>
      <c r="G31" s="83"/>
      <c r="H31" s="83"/>
      <c r="I31" s="83"/>
      <c r="J31" s="19">
        <v>80</v>
      </c>
      <c r="K31" s="34"/>
      <c r="L31" s="19"/>
      <c r="M31" s="19"/>
      <c r="N31" s="19"/>
      <c r="O31" s="19"/>
      <c r="P31" s="19"/>
      <c r="Q31" s="14"/>
    </row>
    <row r="32" spans="2:17" x14ac:dyDescent="0.25">
      <c r="B32" s="35">
        <f>[2]sheet1!A26</f>
        <v>24</v>
      </c>
      <c r="C32" s="37" t="str">
        <f>[2]sheet1!B26</f>
        <v>241U0112</v>
      </c>
      <c r="D32" s="82" t="str">
        <f>[2]sheet1!C26</f>
        <v>MIROS XOLIO JOSE MANUEL</v>
      </c>
      <c r="E32" s="83"/>
      <c r="F32" s="83"/>
      <c r="G32" s="83"/>
      <c r="H32" s="83"/>
      <c r="I32" s="83"/>
      <c r="J32" s="19">
        <v>88</v>
      </c>
      <c r="K32" s="34"/>
      <c r="L32" s="19"/>
      <c r="M32" s="19"/>
      <c r="N32" s="19"/>
      <c r="O32" s="19"/>
      <c r="P32" s="19"/>
      <c r="Q32" s="14"/>
    </row>
    <row r="33" spans="2:17" x14ac:dyDescent="0.25">
      <c r="B33" s="35">
        <f>[2]sheet1!A27</f>
        <v>25</v>
      </c>
      <c r="C33" s="38" t="str">
        <f>[2]sheet1!B27</f>
        <v>241U0117</v>
      </c>
      <c r="D33" s="82" t="str">
        <f>[2]sheet1!C27</f>
        <v>PALACIOS BERNAL KEVIN EMIR</v>
      </c>
      <c r="E33" s="83"/>
      <c r="F33" s="83"/>
      <c r="G33" s="83"/>
      <c r="H33" s="83"/>
      <c r="I33" s="83"/>
      <c r="J33" s="43">
        <f>[2]sheet1!I27</f>
        <v>0</v>
      </c>
      <c r="K33" s="34"/>
      <c r="L33" s="19"/>
      <c r="M33" s="19"/>
      <c r="N33" s="19"/>
      <c r="O33" s="19"/>
      <c r="P33" s="19"/>
      <c r="Q33" s="14"/>
    </row>
    <row r="34" spans="2:17" x14ac:dyDescent="0.25">
      <c r="B34" s="35">
        <f>[2]sheet1!A28</f>
        <v>26</v>
      </c>
      <c r="C34" s="38" t="str">
        <f>[2]sheet1!B28</f>
        <v>241U0632</v>
      </c>
      <c r="D34" s="82" t="str">
        <f>[2]sheet1!C28</f>
        <v>PEREZ HUERVO EVELYN</v>
      </c>
      <c r="E34" s="83"/>
      <c r="F34" s="83"/>
      <c r="G34" s="83"/>
      <c r="H34" s="83"/>
      <c r="I34" s="83"/>
      <c r="J34" s="19">
        <v>80</v>
      </c>
      <c r="K34" s="34"/>
      <c r="L34" s="19"/>
      <c r="M34" s="19"/>
      <c r="N34" s="19"/>
      <c r="O34" s="19"/>
      <c r="P34" s="19"/>
      <c r="Q34" s="14"/>
    </row>
    <row r="35" spans="2:17" x14ac:dyDescent="0.25">
      <c r="B35" s="35">
        <f>[2]sheet1!A29</f>
        <v>27</v>
      </c>
      <c r="C35" s="38" t="str">
        <f>[2]sheet1!B29</f>
        <v>241U0119</v>
      </c>
      <c r="D35" s="82" t="str">
        <f>[2]sheet1!C29</f>
        <v>RASCON HERNANDEZ ADAN DE JESUS</v>
      </c>
      <c r="E35" s="83"/>
      <c r="F35" s="83"/>
      <c r="G35" s="83"/>
      <c r="H35" s="83"/>
      <c r="I35" s="83"/>
      <c r="J35" s="19">
        <v>90</v>
      </c>
      <c r="K35" s="34"/>
      <c r="L35" s="19"/>
      <c r="M35" s="19"/>
      <c r="N35" s="19"/>
      <c r="O35" s="19"/>
      <c r="P35" s="19"/>
      <c r="Q35" s="14"/>
    </row>
    <row r="36" spans="2:17" x14ac:dyDescent="0.25">
      <c r="B36" s="35">
        <f>[2]sheet1!A30</f>
        <v>28</v>
      </c>
      <c r="C36" s="38" t="str">
        <f>[2]sheet1!B30</f>
        <v>241U0121</v>
      </c>
      <c r="D36" s="82" t="str">
        <f>[2]sheet1!C30</f>
        <v>RODRIGUEZ MORALES SHADI</v>
      </c>
      <c r="E36" s="83"/>
      <c r="F36" s="83"/>
      <c r="G36" s="83"/>
      <c r="H36" s="83"/>
      <c r="I36" s="83"/>
      <c r="J36" s="19">
        <v>100</v>
      </c>
      <c r="K36" s="34"/>
      <c r="L36" s="19"/>
      <c r="M36" s="19"/>
      <c r="N36" s="19"/>
      <c r="O36" s="19"/>
      <c r="P36" s="19"/>
      <c r="Q36" s="14"/>
    </row>
    <row r="37" spans="2:17" x14ac:dyDescent="0.25">
      <c r="B37" s="35">
        <f>[2]sheet1!A31</f>
        <v>29</v>
      </c>
      <c r="C37" s="38" t="str">
        <f>[2]sheet1!B31</f>
        <v>241U0123</v>
      </c>
      <c r="D37" s="82" t="str">
        <f>[2]sheet1!C31</f>
        <v>ROSAS APARICIO ANGEL ALEXANDER</v>
      </c>
      <c r="E37" s="83"/>
      <c r="F37" s="83"/>
      <c r="G37" s="83"/>
      <c r="H37" s="83"/>
      <c r="I37" s="83"/>
      <c r="J37" s="19">
        <v>90</v>
      </c>
      <c r="K37" s="34"/>
      <c r="L37" s="19"/>
      <c r="M37" s="19"/>
      <c r="N37" s="19"/>
      <c r="O37" s="19"/>
      <c r="P37" s="19"/>
      <c r="Q37" s="14"/>
    </row>
    <row r="38" spans="2:17" x14ac:dyDescent="0.25">
      <c r="B38" s="35">
        <f>[2]sheet1!A32</f>
        <v>30</v>
      </c>
      <c r="C38" s="38" t="str">
        <f>[2]sheet1!B32</f>
        <v>241U0126</v>
      </c>
      <c r="D38" s="82" t="str">
        <f>[2]sheet1!C32</f>
        <v>SANTOS ORTIZ ALDO BENJAMIN</v>
      </c>
      <c r="E38" s="83"/>
      <c r="F38" s="83"/>
      <c r="G38" s="83"/>
      <c r="H38" s="83"/>
      <c r="I38" s="83"/>
      <c r="J38" s="19">
        <v>90</v>
      </c>
      <c r="K38" s="34"/>
      <c r="L38" s="19"/>
      <c r="M38" s="19"/>
      <c r="N38" s="19"/>
      <c r="O38" s="19"/>
      <c r="P38" s="19"/>
      <c r="Q38" s="14"/>
    </row>
    <row r="39" spans="2:17" x14ac:dyDescent="0.25">
      <c r="B39" s="35">
        <f>[2]sheet1!A33</f>
        <v>31</v>
      </c>
      <c r="C39" s="38" t="str">
        <f>[2]sheet1!B33</f>
        <v>241U0129</v>
      </c>
      <c r="D39" s="82" t="str">
        <f>[2]sheet1!C33</f>
        <v>SOSME RAMOS CARLOS ANTONIO</v>
      </c>
      <c r="E39" s="83"/>
      <c r="F39" s="83"/>
      <c r="G39" s="83"/>
      <c r="H39" s="83"/>
      <c r="I39" s="83"/>
      <c r="J39" s="19">
        <v>88</v>
      </c>
      <c r="K39" s="34"/>
      <c r="L39" s="19"/>
      <c r="M39" s="19"/>
      <c r="N39" s="19"/>
      <c r="O39" s="19"/>
      <c r="P39" s="19"/>
      <c r="Q39" s="14"/>
    </row>
    <row r="40" spans="2:17" x14ac:dyDescent="0.25">
      <c r="B40" s="18">
        <f>[2]sheet1!A34</f>
        <v>32</v>
      </c>
      <c r="C40" s="51" t="str">
        <f>[2]sheet1!B34</f>
        <v>241U0132</v>
      </c>
      <c r="D40" s="83" t="str">
        <f>[2]sheet1!C34</f>
        <v>TOM PAREDES FABIO JESUS</v>
      </c>
      <c r="E40" s="83"/>
      <c r="F40" s="83"/>
      <c r="G40" s="83"/>
      <c r="H40" s="83"/>
      <c r="I40" s="83"/>
      <c r="J40" s="43">
        <f>[2]sheet1!I34</f>
        <v>0</v>
      </c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ref="B40:B53" si="1">B40+1</f>
        <v>33</v>
      </c>
      <c r="C41" s="51" t="str">
        <f>[2]sheet1!B35</f>
        <v>241U0133</v>
      </c>
      <c r="D41" s="83" t="s">
        <v>34</v>
      </c>
      <c r="E41" s="83"/>
      <c r="F41" s="83"/>
      <c r="G41" s="83"/>
      <c r="H41" s="83"/>
      <c r="I41" s="83"/>
      <c r="J41" s="43">
        <v>70</v>
      </c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51" t="str">
        <f>[2]sheet1!B36</f>
        <v>241U0134</v>
      </c>
      <c r="D42" s="83" t="s">
        <v>35</v>
      </c>
      <c r="E42" s="83"/>
      <c r="F42" s="83"/>
      <c r="G42" s="83"/>
      <c r="H42" s="83"/>
      <c r="I42" s="83"/>
      <c r="J42" s="19">
        <v>70</v>
      </c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51" t="str">
        <f>[2]sheet1!B37</f>
        <v>241U0140</v>
      </c>
      <c r="D43" s="83" t="s">
        <v>36</v>
      </c>
      <c r="E43" s="83"/>
      <c r="F43" s="83"/>
      <c r="G43" s="83"/>
      <c r="H43" s="83"/>
      <c r="I43" s="83"/>
      <c r="J43" s="19">
        <v>95</v>
      </c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54"/>
      <c r="E44" s="54"/>
      <c r="F44" s="54"/>
      <c r="G44" s="54"/>
      <c r="H44" s="54"/>
      <c r="I44" s="54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54"/>
      <c r="E45" s="54"/>
      <c r="F45" s="54"/>
      <c r="G45" s="54"/>
      <c r="H45" s="54"/>
      <c r="I45" s="54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54"/>
      <c r="E46" s="54"/>
      <c r="F46" s="54"/>
      <c r="G46" s="54"/>
      <c r="H46" s="54"/>
      <c r="I46" s="54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54"/>
      <c r="E47" s="54"/>
      <c r="F47" s="54"/>
      <c r="G47" s="54"/>
      <c r="H47" s="54"/>
      <c r="I47" s="54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54"/>
      <c r="E48" s="54"/>
      <c r="F48" s="54"/>
      <c r="G48" s="54"/>
      <c r="H48" s="54"/>
      <c r="I48" s="54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54"/>
      <c r="E49" s="54"/>
      <c r="F49" s="54"/>
      <c r="G49" s="54"/>
      <c r="H49" s="54"/>
      <c r="I49" s="54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54"/>
      <c r="E50" s="54"/>
      <c r="F50" s="54"/>
      <c r="G50" s="54"/>
      <c r="H50" s="54"/>
      <c r="I50" s="54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54"/>
      <c r="E51" s="54"/>
      <c r="F51" s="54"/>
      <c r="G51" s="54"/>
      <c r="H51" s="54"/>
      <c r="I51" s="54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54"/>
      <c r="E52" s="54"/>
      <c r="F52" s="54"/>
      <c r="G52" s="54"/>
      <c r="H52" s="54"/>
      <c r="I52" s="54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55"/>
      <c r="E53" s="56"/>
      <c r="F53" s="56"/>
      <c r="G53" s="56"/>
      <c r="H53" s="56"/>
      <c r="I53" s="57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53"/>
      <c r="D54" s="53"/>
      <c r="E54" s="17"/>
      <c r="H54" s="77" t="s">
        <v>19</v>
      </c>
      <c r="I54" s="77"/>
      <c r="J54" s="23">
        <f>COUNTIF(J9:J53,"&gt;=70")</f>
        <v>29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>COUNTIF(Q9:Q48,"&gt;=70")</f>
        <v>0</v>
      </c>
    </row>
    <row r="55" spans="2:17" x14ac:dyDescent="0.25">
      <c r="C55" s="53"/>
      <c r="D55" s="53"/>
      <c r="E55" s="21"/>
      <c r="H55" s="78" t="s">
        <v>20</v>
      </c>
      <c r="I55" s="78"/>
      <c r="J55" s="24">
        <f>COUNTIF(J9:J53,"&lt;70")</f>
        <v>6</v>
      </c>
      <c r="K55" s="24">
        <f t="shared" ref="K55:Q55" si="3">COUNTIF(K9:K53,"&lt;70")</f>
        <v>0</v>
      </c>
      <c r="L55" s="24">
        <f t="shared" si="3"/>
        <v>21</v>
      </c>
      <c r="M55" s="24">
        <f t="shared" si="3"/>
        <v>21</v>
      </c>
      <c r="N55" s="24">
        <f t="shared" si="3"/>
        <v>21</v>
      </c>
      <c r="O55" s="24">
        <f t="shared" si="3"/>
        <v>21</v>
      </c>
      <c r="P55" s="24">
        <f t="shared" si="3"/>
        <v>21</v>
      </c>
      <c r="Q55" s="24">
        <f t="shared" si="3"/>
        <v>21</v>
      </c>
    </row>
    <row r="56" spans="2:17" x14ac:dyDescent="0.25">
      <c r="C56" s="53"/>
      <c r="D56" s="53"/>
      <c r="E56" s="53"/>
      <c r="H56" s="78" t="s">
        <v>21</v>
      </c>
      <c r="I56" s="78"/>
      <c r="J56" s="24">
        <f>COUNT(J9:J53)</f>
        <v>35</v>
      </c>
      <c r="K56" s="24">
        <f t="shared" ref="K56:Q56" si="4">COUNT(K9:K53)</f>
        <v>0</v>
      </c>
      <c r="L56" s="24">
        <f t="shared" si="4"/>
        <v>21</v>
      </c>
      <c r="M56" s="24">
        <f t="shared" si="4"/>
        <v>21</v>
      </c>
      <c r="N56" s="24">
        <f t="shared" si="4"/>
        <v>21</v>
      </c>
      <c r="O56" s="24">
        <f t="shared" si="4"/>
        <v>21</v>
      </c>
      <c r="P56" s="24">
        <f t="shared" si="4"/>
        <v>21</v>
      </c>
      <c r="Q56" s="24">
        <f t="shared" si="4"/>
        <v>21</v>
      </c>
    </row>
    <row r="57" spans="2:17" x14ac:dyDescent="0.25">
      <c r="C57" s="53"/>
      <c r="D57" s="53"/>
      <c r="E57" s="17"/>
      <c r="F57" s="12"/>
      <c r="H57" s="79" t="s">
        <v>16</v>
      </c>
      <c r="I57" s="79"/>
      <c r="J57" s="25">
        <f>J54/J56</f>
        <v>0.82857142857142863</v>
      </c>
      <c r="K57" s="26" t="e">
        <f t="shared" ref="K57:Q57" si="5">K54/K56</f>
        <v>#DIV/0!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</v>
      </c>
    </row>
    <row r="58" spans="2:17" x14ac:dyDescent="0.25">
      <c r="C58" s="53"/>
      <c r="D58" s="53"/>
      <c r="E58" s="17"/>
      <c r="F58" s="12"/>
      <c r="H58" s="79" t="s">
        <v>17</v>
      </c>
      <c r="I58" s="79"/>
      <c r="J58" s="25">
        <f>J55/J56</f>
        <v>0.17142857142857143</v>
      </c>
      <c r="K58" s="25" t="e">
        <f t="shared" ref="K58:Q58" si="6">K55/K56</f>
        <v>#DIV/0!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1</v>
      </c>
    </row>
    <row r="59" spans="2:17" x14ac:dyDescent="0.25">
      <c r="C59" s="53"/>
      <c r="D59" s="53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80"/>
      <c r="K61" s="80"/>
      <c r="L61" s="80"/>
      <c r="M61" s="80"/>
      <c r="N61" s="80"/>
      <c r="O61" s="80"/>
      <c r="P61" s="80"/>
    </row>
    <row r="62" spans="2:17" x14ac:dyDescent="0.25">
      <c r="J62" s="73" t="s">
        <v>18</v>
      </c>
      <c r="K62" s="73"/>
      <c r="L62" s="73"/>
      <c r="M62" s="73"/>
      <c r="N62" s="73"/>
      <c r="O62" s="73"/>
      <c r="P62" s="7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opLeftCell="B2" zoomScale="109" zoomScaleNormal="84" workbookViewId="0">
      <selection activeCell="U40" sqref="U4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60" t="s">
        <v>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2"/>
      <c r="Q2" s="2"/>
    </row>
    <row r="3" spans="2:17" x14ac:dyDescent="0.25">
      <c r="C3" s="76" t="s">
        <v>8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20"/>
      <c r="Q3" s="20"/>
    </row>
    <row r="4" spans="2:17" x14ac:dyDescent="0.25">
      <c r="C4" t="s">
        <v>0</v>
      </c>
      <c r="D4" s="81" t="s">
        <v>32</v>
      </c>
      <c r="E4" s="81"/>
      <c r="F4" s="81"/>
      <c r="G4" s="81"/>
      <c r="I4" t="s">
        <v>1</v>
      </c>
      <c r="J4" s="64" t="s">
        <v>33</v>
      </c>
      <c r="K4" s="64"/>
      <c r="M4" t="s">
        <v>2</v>
      </c>
      <c r="N4" s="65">
        <v>45560</v>
      </c>
      <c r="O4" s="65"/>
    </row>
    <row r="5" spans="2:17" ht="6.75" customHeight="1" x14ac:dyDescent="0.25">
      <c r="D5" s="6"/>
      <c r="E5" s="6"/>
      <c r="F5" s="6"/>
      <c r="G5" s="6"/>
    </row>
    <row r="6" spans="2:17" x14ac:dyDescent="0.25">
      <c r="C6" t="s">
        <v>3</v>
      </c>
      <c r="D6" s="64" t="s">
        <v>29</v>
      </c>
      <c r="E6" s="64"/>
      <c r="F6" s="64"/>
      <c r="G6" s="64"/>
      <c r="I6" s="74" t="s">
        <v>22</v>
      </c>
      <c r="J6" s="74"/>
      <c r="K6" s="64" t="s">
        <v>25</v>
      </c>
      <c r="L6" s="64"/>
      <c r="M6" s="64"/>
      <c r="N6" s="64"/>
      <c r="O6" s="64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55" t="s">
        <v>5</v>
      </c>
      <c r="E8" s="56"/>
      <c r="F8" s="56"/>
      <c r="G8" s="56"/>
      <c r="H8" s="56"/>
      <c r="I8" s="5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3" t="s">
        <v>23</v>
      </c>
    </row>
    <row r="9" spans="2:17" ht="15" customHeight="1" x14ac:dyDescent="0.25">
      <c r="B9" s="35">
        <f>[3]sheet1!A3</f>
        <v>1</v>
      </c>
      <c r="C9" s="41" t="str">
        <f>[3]sheet1!B3</f>
        <v>221U0410</v>
      </c>
      <c r="D9" s="86" t="str">
        <f>[3]sheet1!C3</f>
        <v>ABRAJAN PEREZ EMELY</v>
      </c>
      <c r="E9" s="95"/>
      <c r="F9" s="95"/>
      <c r="G9" s="95"/>
      <c r="H9" s="95"/>
      <c r="I9" s="96"/>
      <c r="J9" s="19">
        <v>95</v>
      </c>
      <c r="K9" s="34"/>
      <c r="L9" s="19">
        <v>0</v>
      </c>
      <c r="M9" s="19">
        <v>0</v>
      </c>
      <c r="N9" s="19">
        <v>0</v>
      </c>
      <c r="O9" s="19">
        <v>0</v>
      </c>
      <c r="P9" s="14">
        <f>SUM(J9:N9)/5</f>
        <v>19</v>
      </c>
    </row>
    <row r="10" spans="2:17" ht="15" customHeight="1" x14ac:dyDescent="0.25">
      <c r="B10" s="35">
        <f>[3]sheet1!A4</f>
        <v>2</v>
      </c>
      <c r="C10" s="41" t="str">
        <f>[3]sheet1!B4</f>
        <v>221U0411</v>
      </c>
      <c r="D10" s="86" t="str">
        <f>[3]sheet1!C4</f>
        <v>ALARCON XALA JHOANA SAMANTHA</v>
      </c>
      <c r="E10" s="95"/>
      <c r="F10" s="95"/>
      <c r="G10" s="95"/>
      <c r="H10" s="95"/>
      <c r="I10" s="96"/>
      <c r="J10" s="29">
        <v>90</v>
      </c>
      <c r="K10" s="34"/>
      <c r="L10" s="19">
        <v>0</v>
      </c>
      <c r="M10" s="19">
        <v>0</v>
      </c>
      <c r="N10" s="19">
        <v>0</v>
      </c>
      <c r="O10" s="19">
        <v>0</v>
      </c>
      <c r="P10" s="14">
        <f t="shared" ref="P10:P27" si="0">SUM(J10:N10)/5</f>
        <v>18</v>
      </c>
    </row>
    <row r="11" spans="2:17" ht="15" customHeight="1" x14ac:dyDescent="0.25">
      <c r="B11" s="35">
        <f>[3]sheet1!A5</f>
        <v>3</v>
      </c>
      <c r="C11" s="41" t="str">
        <f>[3]sheet1!B5</f>
        <v>221U0414</v>
      </c>
      <c r="D11" s="86" t="str">
        <f>[3]sheet1!C5</f>
        <v>ARANGUTE PIO LUZ CLARA</v>
      </c>
      <c r="E11" s="95"/>
      <c r="F11" s="95"/>
      <c r="G11" s="95"/>
      <c r="H11" s="95"/>
      <c r="I11" s="96"/>
      <c r="J11" s="29">
        <v>100</v>
      </c>
      <c r="K11" s="34"/>
      <c r="L11" s="19">
        <v>0</v>
      </c>
      <c r="M11" s="19">
        <v>0</v>
      </c>
      <c r="N11" s="19">
        <v>0</v>
      </c>
      <c r="O11" s="19">
        <v>0</v>
      </c>
      <c r="P11" s="14">
        <f t="shared" si="0"/>
        <v>20</v>
      </c>
    </row>
    <row r="12" spans="2:17" ht="15" customHeight="1" x14ac:dyDescent="0.25">
      <c r="B12" s="35">
        <f>[3]sheet1!A6</f>
        <v>4</v>
      </c>
      <c r="C12" s="41" t="str">
        <f>[3]sheet1!B6</f>
        <v>221U0417</v>
      </c>
      <c r="D12" s="86" t="str">
        <f>[3]sheet1!C6</f>
        <v>BAPO COTO SALVADOR DE JESÚS</v>
      </c>
      <c r="E12" s="95"/>
      <c r="F12" s="95"/>
      <c r="G12" s="95"/>
      <c r="H12" s="95"/>
      <c r="I12" s="96"/>
      <c r="J12" s="29">
        <v>90</v>
      </c>
      <c r="K12" s="34"/>
      <c r="L12" s="19">
        <v>0</v>
      </c>
      <c r="M12" s="19">
        <v>0</v>
      </c>
      <c r="N12" s="19">
        <v>0</v>
      </c>
      <c r="O12" s="19">
        <v>0</v>
      </c>
      <c r="P12" s="14">
        <f t="shared" si="0"/>
        <v>18</v>
      </c>
    </row>
    <row r="13" spans="2:17" ht="15" customHeight="1" x14ac:dyDescent="0.25">
      <c r="B13" s="35">
        <f>[3]sheet1!A7</f>
        <v>5</v>
      </c>
      <c r="C13" s="41" t="str">
        <f>[3]sheet1!B7</f>
        <v>221U0419</v>
      </c>
      <c r="D13" s="86" t="str">
        <f>[3]sheet1!C7</f>
        <v>BAXIN FISCAL ADAIR</v>
      </c>
      <c r="E13" s="95"/>
      <c r="F13" s="95"/>
      <c r="G13" s="95"/>
      <c r="H13" s="95"/>
      <c r="I13" s="96"/>
      <c r="J13" s="29">
        <v>90</v>
      </c>
      <c r="K13" s="34"/>
      <c r="L13" s="19">
        <v>0</v>
      </c>
      <c r="M13" s="19">
        <v>0</v>
      </c>
      <c r="N13" s="19">
        <v>0</v>
      </c>
      <c r="O13" s="19">
        <v>0</v>
      </c>
      <c r="P13" s="14">
        <f t="shared" si="0"/>
        <v>18</v>
      </c>
    </row>
    <row r="14" spans="2:17" ht="15" customHeight="1" x14ac:dyDescent="0.25">
      <c r="B14" s="35">
        <f>[3]sheet1!A8</f>
        <v>6</v>
      </c>
      <c r="C14" s="41" t="str">
        <f>[3]sheet1!B8</f>
        <v>221U0425</v>
      </c>
      <c r="D14" s="86" t="str">
        <f>[3]sheet1!C8</f>
        <v>CAGAL MORENO LESLI JOQUEBET</v>
      </c>
      <c r="E14" s="95"/>
      <c r="F14" s="95"/>
      <c r="G14" s="95"/>
      <c r="H14" s="95"/>
      <c r="I14" s="96"/>
      <c r="J14" s="29">
        <v>90</v>
      </c>
      <c r="K14" s="34"/>
      <c r="L14" s="19">
        <v>0</v>
      </c>
      <c r="M14" s="19">
        <v>0</v>
      </c>
      <c r="N14" s="19">
        <v>0</v>
      </c>
      <c r="O14" s="19">
        <v>0</v>
      </c>
      <c r="P14" s="14">
        <f t="shared" si="0"/>
        <v>18</v>
      </c>
    </row>
    <row r="15" spans="2:17" ht="15" customHeight="1" x14ac:dyDescent="0.25">
      <c r="B15" s="35">
        <f>[3]sheet1!A9</f>
        <v>7</v>
      </c>
      <c r="C15" s="41" t="str">
        <f>[3]sheet1!B9</f>
        <v>221U0427</v>
      </c>
      <c r="D15" s="86" t="str">
        <f>[3]sheet1!C9</f>
        <v>CAIXBA SINACA EUNICE</v>
      </c>
      <c r="E15" s="95"/>
      <c r="F15" s="95"/>
      <c r="G15" s="95"/>
      <c r="H15" s="95"/>
      <c r="I15" s="96"/>
      <c r="J15" s="29">
        <v>90</v>
      </c>
      <c r="K15" s="34"/>
      <c r="L15" s="19">
        <v>0</v>
      </c>
      <c r="M15" s="19">
        <v>0</v>
      </c>
      <c r="N15" s="19">
        <v>0</v>
      </c>
      <c r="O15" s="19">
        <v>0</v>
      </c>
      <c r="P15" s="14">
        <f t="shared" si="0"/>
        <v>18</v>
      </c>
    </row>
    <row r="16" spans="2:17" ht="15" customHeight="1" x14ac:dyDescent="0.25">
      <c r="B16" s="35">
        <f>[3]sheet1!A10</f>
        <v>8</v>
      </c>
      <c r="C16" s="41" t="str">
        <f>[3]sheet1!B10</f>
        <v>221U0488</v>
      </c>
      <c r="D16" s="61" t="str">
        <f>[3]sheet1!C10</f>
        <v>CANO TORRES NANCY PAOLA</v>
      </c>
      <c r="E16" s="93"/>
      <c r="F16" s="93"/>
      <c r="G16" s="93"/>
      <c r="H16" s="93"/>
      <c r="I16" s="94"/>
      <c r="J16" s="29">
        <v>90</v>
      </c>
      <c r="K16" s="34"/>
      <c r="L16" s="19">
        <v>0</v>
      </c>
      <c r="M16" s="19">
        <v>0</v>
      </c>
      <c r="N16" s="19">
        <v>0</v>
      </c>
      <c r="O16" s="19">
        <v>0</v>
      </c>
      <c r="P16" s="14">
        <f t="shared" si="0"/>
        <v>18</v>
      </c>
    </row>
    <row r="17" spans="2:16" ht="15" customHeight="1" x14ac:dyDescent="0.25">
      <c r="B17" s="35">
        <f>[3]sheet1!A11</f>
        <v>9</v>
      </c>
      <c r="C17" s="41" t="str">
        <f>[3]sheet1!B11</f>
        <v>221U0428</v>
      </c>
      <c r="D17" s="86" t="str">
        <f>[3]sheet1!C11</f>
        <v>CARDOZA QUINO HUGO ERNESTO</v>
      </c>
      <c r="E17" s="95"/>
      <c r="F17" s="95"/>
      <c r="G17" s="95"/>
      <c r="H17" s="95"/>
      <c r="I17" s="96"/>
      <c r="J17" s="29">
        <v>100</v>
      </c>
      <c r="K17" s="34"/>
      <c r="L17" s="19">
        <v>0</v>
      </c>
      <c r="M17" s="19">
        <v>0</v>
      </c>
      <c r="N17" s="19">
        <v>0</v>
      </c>
      <c r="O17" s="19">
        <v>0</v>
      </c>
      <c r="P17" s="14">
        <f t="shared" si="0"/>
        <v>20</v>
      </c>
    </row>
    <row r="18" spans="2:16" ht="15" customHeight="1" x14ac:dyDescent="0.25">
      <c r="B18" s="35">
        <f>[3]sheet1!A12</f>
        <v>10</v>
      </c>
      <c r="C18" s="41" t="str">
        <f>[3]sheet1!B12</f>
        <v>231U0667</v>
      </c>
      <c r="D18" s="86" t="str">
        <f>[3]sheet1!C12</f>
        <v>CASTILLO MONTALVO FERNADA DEL CARMEN</v>
      </c>
      <c r="E18" s="95"/>
      <c r="F18" s="95"/>
      <c r="G18" s="95"/>
      <c r="H18" s="95"/>
      <c r="I18" s="96"/>
      <c r="J18" s="29">
        <v>95</v>
      </c>
      <c r="K18" s="34"/>
      <c r="L18" s="19">
        <v>0</v>
      </c>
      <c r="M18" s="19">
        <v>0</v>
      </c>
      <c r="N18" s="19">
        <v>0</v>
      </c>
      <c r="O18" s="19">
        <v>0</v>
      </c>
      <c r="P18" s="14">
        <f t="shared" si="0"/>
        <v>19</v>
      </c>
    </row>
    <row r="19" spans="2:16" ht="15" customHeight="1" x14ac:dyDescent="0.25">
      <c r="B19" s="35">
        <f>[3]sheet1!A13</f>
        <v>11</v>
      </c>
      <c r="C19" s="41" t="str">
        <f>[3]sheet1!B13</f>
        <v>221U0435</v>
      </c>
      <c r="D19" s="86" t="str">
        <f>[3]sheet1!C13</f>
        <v>CONCHI CRUZ JOSELIN GUADALUPE</v>
      </c>
      <c r="E19" s="95"/>
      <c r="F19" s="95"/>
      <c r="G19" s="95"/>
      <c r="H19" s="95"/>
      <c r="I19" s="96"/>
      <c r="J19" s="29">
        <v>90</v>
      </c>
      <c r="K19" s="34"/>
      <c r="L19" s="19">
        <v>0</v>
      </c>
      <c r="M19" s="19">
        <v>0</v>
      </c>
      <c r="N19" s="19">
        <v>0</v>
      </c>
      <c r="O19" s="19">
        <v>0</v>
      </c>
      <c r="P19" s="14">
        <f t="shared" si="0"/>
        <v>18</v>
      </c>
    </row>
    <row r="20" spans="2:16" ht="15" customHeight="1" x14ac:dyDescent="0.25">
      <c r="B20" s="35">
        <f>[3]sheet1!A14</f>
        <v>12</v>
      </c>
      <c r="C20" s="41" t="str">
        <f>[3]sheet1!B14</f>
        <v>221U0437</v>
      </c>
      <c r="D20" s="86" t="str">
        <f>[3]sheet1!C14</f>
        <v>CONTRERAS PAXTIAN MAYTE</v>
      </c>
      <c r="E20" s="95"/>
      <c r="F20" s="95"/>
      <c r="G20" s="95"/>
      <c r="H20" s="95"/>
      <c r="I20" s="96"/>
      <c r="J20" s="29">
        <v>95</v>
      </c>
      <c r="K20" s="34"/>
      <c r="L20" s="19">
        <v>0</v>
      </c>
      <c r="M20" s="19">
        <v>0</v>
      </c>
      <c r="N20" s="19">
        <v>0</v>
      </c>
      <c r="O20" s="19">
        <v>0</v>
      </c>
      <c r="P20" s="14">
        <f t="shared" si="0"/>
        <v>19</v>
      </c>
    </row>
    <row r="21" spans="2:16" ht="15" customHeight="1" x14ac:dyDescent="0.25">
      <c r="B21" s="35">
        <f>[3]sheet1!A15</f>
        <v>13</v>
      </c>
      <c r="C21" s="41" t="str">
        <f>[3]sheet1!B15</f>
        <v>221U0438</v>
      </c>
      <c r="D21" s="86" t="str">
        <f>[3]sheet1!C15</f>
        <v>CONTRERAS VELASCO BRENDA SARAHI</v>
      </c>
      <c r="E21" s="95"/>
      <c r="F21" s="95"/>
      <c r="G21" s="95"/>
      <c r="H21" s="95"/>
      <c r="I21" s="96"/>
      <c r="J21" s="29">
        <v>90</v>
      </c>
      <c r="K21" s="34"/>
      <c r="L21" s="19">
        <v>0</v>
      </c>
      <c r="M21" s="19">
        <v>0</v>
      </c>
      <c r="N21" s="19">
        <v>0</v>
      </c>
      <c r="O21" s="19">
        <v>0</v>
      </c>
      <c r="P21" s="14">
        <f t="shared" si="0"/>
        <v>18</v>
      </c>
    </row>
    <row r="22" spans="2:16" ht="15" customHeight="1" x14ac:dyDescent="0.25">
      <c r="B22" s="35">
        <f>[3]sheet1!A16</f>
        <v>14</v>
      </c>
      <c r="C22" s="41" t="str">
        <f>[3]sheet1!B16</f>
        <v>221U0441</v>
      </c>
      <c r="D22" s="86" t="str">
        <f>[3]sheet1!C16</f>
        <v>DIAZ OY DIEGO MANUEL</v>
      </c>
      <c r="E22" s="95"/>
      <c r="F22" s="95"/>
      <c r="G22" s="95"/>
      <c r="H22" s="95"/>
      <c r="I22" s="96"/>
      <c r="J22" s="29">
        <v>90</v>
      </c>
      <c r="K22" s="34"/>
      <c r="L22" s="19">
        <v>0</v>
      </c>
      <c r="M22" s="19">
        <v>0</v>
      </c>
      <c r="N22" s="19">
        <v>0</v>
      </c>
      <c r="O22" s="19">
        <v>0</v>
      </c>
      <c r="P22" s="14">
        <f t="shared" si="0"/>
        <v>18</v>
      </c>
    </row>
    <row r="23" spans="2:16" ht="15" customHeight="1" x14ac:dyDescent="0.25">
      <c r="B23" s="35">
        <f>[3]sheet1!A17</f>
        <v>15</v>
      </c>
      <c r="C23" s="41" t="str">
        <f>[3]sheet1!B17</f>
        <v>221U0442</v>
      </c>
      <c r="D23" s="86" t="str">
        <f>[3]sheet1!C17</f>
        <v>DOMÍNGUEZ CRUZ MARELIT</v>
      </c>
      <c r="E23" s="95"/>
      <c r="F23" s="95"/>
      <c r="G23" s="95"/>
      <c r="H23" s="95"/>
      <c r="I23" s="96"/>
      <c r="J23" s="29">
        <v>90</v>
      </c>
      <c r="K23" s="34"/>
      <c r="L23" s="19">
        <v>0</v>
      </c>
      <c r="M23" s="19">
        <v>0</v>
      </c>
      <c r="N23" s="19">
        <v>0</v>
      </c>
      <c r="O23" s="19">
        <v>0</v>
      </c>
      <c r="P23" s="14">
        <f t="shared" si="0"/>
        <v>18</v>
      </c>
    </row>
    <row r="24" spans="2:16" ht="15" customHeight="1" x14ac:dyDescent="0.25">
      <c r="B24" s="35">
        <f>[3]sheet1!A18</f>
        <v>16</v>
      </c>
      <c r="C24" s="41" t="str">
        <f>[3]sheet1!B18</f>
        <v>221U0443</v>
      </c>
      <c r="D24" s="86" t="str">
        <f>[3]sheet1!C18</f>
        <v>ESCOBAR ESCOBAR LUIS RODOLFO</v>
      </c>
      <c r="E24" s="95"/>
      <c r="F24" s="95"/>
      <c r="G24" s="95"/>
      <c r="H24" s="95"/>
      <c r="I24" s="96"/>
      <c r="J24" s="29">
        <v>90</v>
      </c>
      <c r="K24" s="34"/>
      <c r="L24" s="19">
        <v>0</v>
      </c>
      <c r="M24" s="19">
        <v>0</v>
      </c>
      <c r="N24" s="19">
        <v>0</v>
      </c>
      <c r="O24" s="19">
        <v>0</v>
      </c>
      <c r="P24" s="14">
        <f t="shared" si="0"/>
        <v>18</v>
      </c>
    </row>
    <row r="25" spans="2:16" ht="15" customHeight="1" x14ac:dyDescent="0.25">
      <c r="B25" s="35">
        <f>[3]sheet1!A19</f>
        <v>17</v>
      </c>
      <c r="C25" s="41" t="str">
        <f>[3]sheet1!B19</f>
        <v>221U0444</v>
      </c>
      <c r="D25" s="86" t="str">
        <f>[3]sheet1!C19</f>
        <v>ESCRIBANO GRACIA EVELIN NAYELI</v>
      </c>
      <c r="E25" s="95"/>
      <c r="F25" s="95"/>
      <c r="G25" s="95"/>
      <c r="H25" s="95"/>
      <c r="I25" s="96"/>
      <c r="J25" s="29">
        <v>92</v>
      </c>
      <c r="K25" s="34"/>
      <c r="L25" s="19">
        <v>0</v>
      </c>
      <c r="M25" s="19">
        <v>0</v>
      </c>
      <c r="N25" s="19">
        <v>0</v>
      </c>
      <c r="O25" s="19">
        <v>0</v>
      </c>
      <c r="P25" s="14">
        <f t="shared" si="0"/>
        <v>18.399999999999999</v>
      </c>
    </row>
    <row r="26" spans="2:16" ht="15" customHeight="1" x14ac:dyDescent="0.25">
      <c r="B26" s="35">
        <f>[3]sheet1!A20</f>
        <v>18</v>
      </c>
      <c r="C26" s="41" t="str">
        <f>[3]sheet1!B20</f>
        <v>221U0445</v>
      </c>
      <c r="D26" s="86" t="str">
        <f>[3]sheet1!C20</f>
        <v>GAPI ASCANIO AZALIA ANEYRA</v>
      </c>
      <c r="E26" s="95"/>
      <c r="F26" s="95"/>
      <c r="G26" s="95"/>
      <c r="H26" s="95"/>
      <c r="I26" s="96"/>
      <c r="J26" s="29">
        <v>95</v>
      </c>
      <c r="K26" s="34"/>
      <c r="L26" s="19">
        <v>0</v>
      </c>
      <c r="M26" s="19">
        <v>0</v>
      </c>
      <c r="N26" s="19">
        <v>0</v>
      </c>
      <c r="O26" s="19">
        <v>0</v>
      </c>
      <c r="P26" s="14">
        <f t="shared" si="0"/>
        <v>19</v>
      </c>
    </row>
    <row r="27" spans="2:16" ht="15" customHeight="1" x14ac:dyDescent="0.25">
      <c r="B27" s="35">
        <f>[3]sheet1!A21</f>
        <v>19</v>
      </c>
      <c r="C27" s="42" t="str">
        <f>[3]sheet1!B21</f>
        <v>221U0446</v>
      </c>
      <c r="D27" s="86" t="str">
        <f>[3]sheet1!C21</f>
        <v>GARCIA FONSECA SHANIA PATRICIA</v>
      </c>
      <c r="E27" s="95"/>
      <c r="F27" s="95"/>
      <c r="G27" s="95"/>
      <c r="H27" s="95"/>
      <c r="I27" s="96"/>
      <c r="J27" s="29">
        <v>88</v>
      </c>
      <c r="K27" s="34"/>
      <c r="L27" s="29">
        <v>0</v>
      </c>
      <c r="M27" s="29">
        <v>0</v>
      </c>
      <c r="N27" s="29">
        <v>0</v>
      </c>
      <c r="O27" s="29">
        <v>0</v>
      </c>
      <c r="P27" s="14">
        <f t="shared" si="0"/>
        <v>17.600000000000001</v>
      </c>
    </row>
    <row r="28" spans="2:16" x14ac:dyDescent="0.25">
      <c r="B28" s="35">
        <f>[3]sheet1!A22</f>
        <v>20</v>
      </c>
      <c r="C28" s="40" t="str">
        <f>[3]sheet1!B22</f>
        <v>221U0447</v>
      </c>
      <c r="D28" s="90" t="str">
        <f>[3]sheet1!C22</f>
        <v>GARCIA RUEDA DEREK ALEJANDRO</v>
      </c>
      <c r="E28" s="91"/>
      <c r="F28" s="91"/>
      <c r="G28" s="91"/>
      <c r="H28" s="91"/>
      <c r="I28" s="92"/>
      <c r="J28" s="19">
        <v>90</v>
      </c>
      <c r="K28" s="34"/>
      <c r="L28" s="19"/>
      <c r="M28" s="19"/>
      <c r="N28" s="19"/>
      <c r="O28" s="19"/>
      <c r="P28" s="14">
        <f>SUM(J28:O28)/7</f>
        <v>12.857142857142858</v>
      </c>
    </row>
    <row r="29" spans="2:16" x14ac:dyDescent="0.25">
      <c r="B29" s="35">
        <f>[3]sheet1!A23</f>
        <v>21</v>
      </c>
      <c r="C29" s="40" t="str">
        <f>[3]sheet1!B23</f>
        <v>221U0448</v>
      </c>
      <c r="D29" s="90" t="str">
        <f>[3]sheet1!C23</f>
        <v>GAYTÁN DELGADO FÁTIMA ISABEL</v>
      </c>
      <c r="E29" s="91"/>
      <c r="F29" s="91"/>
      <c r="G29" s="91"/>
      <c r="H29" s="91"/>
      <c r="I29" s="92"/>
      <c r="J29" s="19">
        <v>90</v>
      </c>
      <c r="K29" s="34"/>
      <c r="L29" s="19"/>
      <c r="M29" s="19"/>
      <c r="N29" s="19"/>
      <c r="O29" s="19"/>
      <c r="P29" s="14">
        <f>SUM(J29:O29)/7</f>
        <v>12.857142857142858</v>
      </c>
    </row>
    <row r="30" spans="2:16" x14ac:dyDescent="0.25">
      <c r="B30" s="35">
        <f>[3]sheet1!A24</f>
        <v>22</v>
      </c>
      <c r="C30" s="40" t="str">
        <f>[3]sheet1!B24</f>
        <v>231U0292</v>
      </c>
      <c r="D30" s="90" t="str">
        <f>[3]sheet1!C24</f>
        <v>GOMEZ NOLASCO MORELVI IRASEMA</v>
      </c>
      <c r="E30" s="91"/>
      <c r="F30" s="91"/>
      <c r="G30" s="91"/>
      <c r="H30" s="91"/>
      <c r="I30" s="92"/>
      <c r="J30" s="19">
        <v>90</v>
      </c>
      <c r="K30" s="34"/>
      <c r="L30" s="19"/>
      <c r="M30" s="19"/>
      <c r="N30" s="19"/>
      <c r="O30" s="19"/>
      <c r="P30" s="14">
        <f>SUM(J30:O30)/7</f>
        <v>12.857142857142858</v>
      </c>
    </row>
    <row r="31" spans="2:16" x14ac:dyDescent="0.25">
      <c r="B31" s="35">
        <f>[3]sheet1!A25</f>
        <v>23</v>
      </c>
      <c r="C31" s="40" t="str">
        <f>[3]sheet1!B25</f>
        <v>211U0405</v>
      </c>
      <c r="D31" s="90" t="str">
        <f>[3]sheet1!C25</f>
        <v>LOPEZ BENITES DAMARIS</v>
      </c>
      <c r="E31" s="91"/>
      <c r="F31" s="91"/>
      <c r="G31" s="91"/>
      <c r="H31" s="91"/>
      <c r="I31" s="92"/>
      <c r="J31" s="19">
        <v>100</v>
      </c>
      <c r="K31" s="34"/>
      <c r="L31" s="19"/>
      <c r="M31" s="19"/>
      <c r="N31" s="19"/>
      <c r="O31" s="19"/>
      <c r="P31" s="14">
        <f>SUM(J31:O31)/7</f>
        <v>14.285714285714286</v>
      </c>
    </row>
    <row r="32" spans="2:16" x14ac:dyDescent="0.25">
      <c r="B32" s="35">
        <f>[3]sheet1!A26</f>
        <v>24</v>
      </c>
      <c r="C32" s="40" t="str">
        <f>[3]sheet1!B26</f>
        <v>221U0459</v>
      </c>
      <c r="D32" s="90" t="str">
        <f>[3]sheet1!C26</f>
        <v>MARTÍNEZ FONSECA FÁTIMA LARISSA</v>
      </c>
      <c r="E32" s="91"/>
      <c r="F32" s="91"/>
      <c r="G32" s="91"/>
      <c r="H32" s="91"/>
      <c r="I32" s="92"/>
      <c r="J32" s="19">
        <v>90</v>
      </c>
      <c r="K32" s="34"/>
      <c r="L32" s="19"/>
      <c r="M32" s="19"/>
      <c r="N32" s="19"/>
      <c r="O32" s="19"/>
      <c r="P32" s="14">
        <f>SUM(J32:O32)/7</f>
        <v>12.857142857142858</v>
      </c>
    </row>
    <row r="33" spans="2:16" x14ac:dyDescent="0.25">
      <c r="B33" s="35">
        <f>[3]sheet1!A27</f>
        <v>25</v>
      </c>
      <c r="C33" s="40" t="str">
        <f>[3]sheet1!B27</f>
        <v>231U0307</v>
      </c>
      <c r="D33" s="90" t="str">
        <f>[3]sheet1!C27</f>
        <v>MENDEZ ESPEJO MANUEL EDUARDO</v>
      </c>
      <c r="E33" s="91"/>
      <c r="F33" s="91"/>
      <c r="G33" s="91"/>
      <c r="H33" s="91"/>
      <c r="I33" s="92"/>
      <c r="J33" s="19">
        <v>90</v>
      </c>
      <c r="K33" s="34"/>
      <c r="L33" s="19"/>
      <c r="M33" s="19"/>
      <c r="N33" s="19"/>
      <c r="O33" s="19"/>
      <c r="P33" s="14">
        <f>SUM(J33:O33)/7</f>
        <v>12.857142857142858</v>
      </c>
    </row>
    <row r="34" spans="2:16" x14ac:dyDescent="0.25">
      <c r="B34" s="35">
        <f>[3]sheet1!A28</f>
        <v>26</v>
      </c>
      <c r="C34" s="40" t="str">
        <f>[3]sheet1!B28</f>
        <v>211U0672</v>
      </c>
      <c r="D34" s="90" t="str">
        <f>[3]sheet1!C28</f>
        <v>OJEDA LUA ALBERTO</v>
      </c>
      <c r="E34" s="91"/>
      <c r="F34" s="91"/>
      <c r="G34" s="91"/>
      <c r="H34" s="91"/>
      <c r="I34" s="92"/>
      <c r="J34" s="19">
        <v>70</v>
      </c>
      <c r="K34" s="34"/>
      <c r="L34" s="19"/>
      <c r="M34" s="19"/>
      <c r="N34" s="19"/>
      <c r="O34" s="19"/>
      <c r="P34" s="14">
        <f>SUM(J34:O34)/7</f>
        <v>10</v>
      </c>
    </row>
    <row r="35" spans="2:16" x14ac:dyDescent="0.25">
      <c r="B35" s="35">
        <f>[3]sheet1!A29</f>
        <v>27</v>
      </c>
      <c r="C35" s="40" t="str">
        <f>[3]sheet1!B29</f>
        <v>221U0463</v>
      </c>
      <c r="D35" s="90" t="str">
        <f>[3]sheet1!C29</f>
        <v>ORTIZ GOREL YAMILA</v>
      </c>
      <c r="E35" s="91"/>
      <c r="F35" s="91"/>
      <c r="G35" s="91"/>
      <c r="H35" s="91"/>
      <c r="I35" s="92"/>
      <c r="J35" s="19">
        <v>90</v>
      </c>
      <c r="K35" s="34"/>
      <c r="L35" s="19"/>
      <c r="M35" s="19"/>
      <c r="N35" s="19"/>
      <c r="O35" s="19"/>
      <c r="P35" s="14">
        <f>SUM(J35:O35)/7</f>
        <v>12.857142857142858</v>
      </c>
    </row>
    <row r="36" spans="2:16" x14ac:dyDescent="0.25">
      <c r="B36" s="35">
        <f>[3]sheet1!A30</f>
        <v>28</v>
      </c>
      <c r="C36" s="40" t="str">
        <f>[3]sheet1!B30</f>
        <v>231U0665</v>
      </c>
      <c r="D36" s="90" t="str">
        <f>[3]sheet1!C30</f>
        <v>PEREZ PEREYRA ANGEL DANIEL</v>
      </c>
      <c r="E36" s="91"/>
      <c r="F36" s="91"/>
      <c r="G36" s="91"/>
      <c r="H36" s="91"/>
      <c r="I36" s="92"/>
      <c r="J36" s="19">
        <v>90</v>
      </c>
      <c r="K36" s="34"/>
      <c r="L36" s="19"/>
      <c r="M36" s="19"/>
      <c r="N36" s="19"/>
      <c r="O36" s="19"/>
      <c r="P36" s="14">
        <f>SUM(J36:O36)/7</f>
        <v>12.857142857142858</v>
      </c>
    </row>
    <row r="37" spans="2:16" x14ac:dyDescent="0.25">
      <c r="B37" s="35">
        <f>[3]sheet1!A31</f>
        <v>29</v>
      </c>
      <c r="C37" s="40" t="str">
        <f>[3]sheet1!B31</f>
        <v>221U0570</v>
      </c>
      <c r="D37" s="90" t="str">
        <f>[3]sheet1!C31</f>
        <v>RAMIREZ PEREZ ANGEL GABRIEL</v>
      </c>
      <c r="E37" s="91"/>
      <c r="F37" s="91"/>
      <c r="G37" s="91"/>
      <c r="H37" s="91"/>
      <c r="I37" s="92"/>
      <c r="J37" s="19">
        <v>90</v>
      </c>
      <c r="K37" s="34"/>
      <c r="L37" s="19"/>
      <c r="M37" s="19"/>
      <c r="N37" s="19"/>
      <c r="O37" s="19"/>
      <c r="P37" s="14">
        <f>SUM(J37:O37)/7</f>
        <v>12.857142857142858</v>
      </c>
    </row>
    <row r="38" spans="2:16" x14ac:dyDescent="0.25">
      <c r="B38" s="35">
        <f>[3]sheet1!A32</f>
        <v>30</v>
      </c>
      <c r="C38" s="40" t="str">
        <f>[3]sheet1!B32</f>
        <v>231U0323</v>
      </c>
      <c r="D38" s="90" t="str">
        <f>[3]sheet1!C32</f>
        <v>TOTO HERNÁNDEZ MANUEL ANTONIO</v>
      </c>
      <c r="E38" s="91"/>
      <c r="F38" s="91"/>
      <c r="G38" s="91"/>
      <c r="H38" s="91"/>
      <c r="I38" s="92"/>
      <c r="J38" s="19">
        <v>100</v>
      </c>
      <c r="K38" s="34"/>
      <c r="L38" s="19"/>
      <c r="M38" s="19"/>
      <c r="N38" s="19"/>
      <c r="O38" s="19"/>
      <c r="P38" s="14">
        <f>SUM(J38:O38)/7</f>
        <v>14.285714285714286</v>
      </c>
    </row>
    <row r="39" spans="2:16" x14ac:dyDescent="0.25">
      <c r="B39" s="35">
        <f>[3]sheet1!A33</f>
        <v>31</v>
      </c>
      <c r="C39" s="40" t="str">
        <f>[3]sheet1!B33</f>
        <v>221U0476</v>
      </c>
      <c r="D39" s="90" t="str">
        <f>[3]sheet1!C33</f>
        <v>TRICHE HIPOLITO CITLALI</v>
      </c>
      <c r="E39" s="91"/>
      <c r="F39" s="91"/>
      <c r="G39" s="91"/>
      <c r="H39" s="91"/>
      <c r="I39" s="92"/>
      <c r="J39" s="19">
        <v>90</v>
      </c>
      <c r="K39" s="34"/>
      <c r="L39" s="19"/>
      <c r="M39" s="19"/>
      <c r="N39" s="19"/>
      <c r="O39" s="19"/>
      <c r="P39" s="14">
        <f>SUM(J39:O39)/7</f>
        <v>12.857142857142858</v>
      </c>
    </row>
    <row r="40" spans="2:16" x14ac:dyDescent="0.25">
      <c r="B40" s="39">
        <f>[3]sheet1!A34</f>
        <v>32</v>
      </c>
      <c r="C40" s="40" t="str">
        <f>[3]sheet1!B34</f>
        <v>221U0478</v>
      </c>
      <c r="D40" s="90" t="str">
        <f>[3]sheet1!C34</f>
        <v>USCANGA CERBANTES MARIELA</v>
      </c>
      <c r="E40" s="91"/>
      <c r="F40" s="91"/>
      <c r="G40" s="91"/>
      <c r="H40" s="91"/>
      <c r="I40" s="92"/>
      <c r="J40" s="19">
        <v>90</v>
      </c>
      <c r="K40" s="19"/>
      <c r="L40" s="19"/>
      <c r="M40" s="19"/>
      <c r="N40" s="19"/>
      <c r="O40" s="19"/>
      <c r="P40" s="14">
        <f>SUM(J40:O40)/7</f>
        <v>12.857142857142858</v>
      </c>
    </row>
    <row r="41" spans="2:16" x14ac:dyDescent="0.25">
      <c r="B41" s="39">
        <f>[3]sheet1!A35</f>
        <v>33</v>
      </c>
      <c r="C41" s="40" t="str">
        <f>[3]sheet1!B35</f>
        <v>221U0481</v>
      </c>
      <c r="D41" s="90" t="str">
        <f>[3]sheet1!C35</f>
        <v>VELASCO MAULEÓN ALESSANDRO ABISAID</v>
      </c>
      <c r="E41" s="91"/>
      <c r="F41" s="91"/>
      <c r="G41" s="91"/>
      <c r="H41" s="91"/>
      <c r="I41" s="92"/>
      <c r="J41" s="19">
        <v>90</v>
      </c>
      <c r="K41" s="19"/>
      <c r="L41" s="19"/>
      <c r="M41" s="19"/>
      <c r="N41" s="19"/>
      <c r="O41" s="19"/>
      <c r="P41" s="14">
        <f>SUM(J41:O41)/7</f>
        <v>12.857142857142858</v>
      </c>
    </row>
    <row r="42" spans="2:16" x14ac:dyDescent="0.25">
      <c r="B42" s="39">
        <f>[3]sheet1!A36</f>
        <v>34</v>
      </c>
      <c r="C42" s="40" t="str">
        <f>[3]sheet1!B36</f>
        <v>221U0484</v>
      </c>
      <c r="D42" s="90" t="str">
        <f>[3]sheet1!C36</f>
        <v>VILLALOBOS PUCHETA ARIEL MICHELL</v>
      </c>
      <c r="E42" s="91"/>
      <c r="F42" s="91"/>
      <c r="G42" s="91"/>
      <c r="H42" s="91"/>
      <c r="I42" s="92"/>
      <c r="J42" s="19">
        <v>100</v>
      </c>
      <c r="K42" s="19"/>
      <c r="L42" s="19"/>
      <c r="M42" s="19"/>
      <c r="N42" s="19"/>
      <c r="O42" s="19"/>
      <c r="P42" s="14">
        <f>SUM(J42:O42)/7</f>
        <v>14.285714285714286</v>
      </c>
    </row>
    <row r="43" spans="2:16" x14ac:dyDescent="0.25">
      <c r="B43" s="31">
        <f>[3]sheet1!A37</f>
        <v>35</v>
      </c>
      <c r="C43" s="33" t="str">
        <f>[3]sheet1!B37</f>
        <v>221U0485</v>
      </c>
      <c r="D43" s="97" t="str">
        <f>[3]sheet1!C37</f>
        <v>XOLIO PELAYO DARINA</v>
      </c>
      <c r="E43" s="98"/>
      <c r="F43" s="98"/>
      <c r="G43" s="98"/>
      <c r="H43" s="98"/>
      <c r="I43" s="99"/>
      <c r="J43" s="19">
        <v>90</v>
      </c>
      <c r="K43" s="19"/>
      <c r="L43" s="19"/>
      <c r="M43" s="19"/>
      <c r="N43" s="19"/>
      <c r="O43" s="19"/>
      <c r="P43" s="14">
        <f>SUM(J43:O43)/7</f>
        <v>12.857142857142858</v>
      </c>
    </row>
    <row r="44" spans="2:16" x14ac:dyDescent="0.25">
      <c r="B44" s="31">
        <f>[3]sheet1!A38</f>
        <v>36</v>
      </c>
      <c r="C44" s="33" t="str">
        <f>[3]sheet1!B38</f>
        <v>221U0487</v>
      </c>
      <c r="D44" s="97" t="str">
        <f>[3]sheet1!C38</f>
        <v>ZAPO SANTIAGO ROBERTO</v>
      </c>
      <c r="E44" s="98"/>
      <c r="F44" s="98"/>
      <c r="G44" s="98"/>
      <c r="H44" s="98"/>
      <c r="I44" s="99"/>
      <c r="J44" s="19">
        <v>100</v>
      </c>
      <c r="K44" s="19"/>
      <c r="L44" s="19"/>
      <c r="M44" s="19"/>
      <c r="N44" s="19"/>
      <c r="O44" s="19"/>
      <c r="P44" s="14">
        <f>SUM(J44:O44)/7</f>
        <v>14.285714285714286</v>
      </c>
    </row>
    <row r="45" spans="2:16" x14ac:dyDescent="0.25">
      <c r="B45" s="31">
        <f t="shared" ref="B43:B53" si="1">B44+1</f>
        <v>37</v>
      </c>
      <c r="C45" s="9"/>
      <c r="D45" s="87"/>
      <c r="E45" s="88"/>
      <c r="F45" s="88"/>
      <c r="G45" s="88"/>
      <c r="H45" s="88"/>
      <c r="I45" s="89"/>
      <c r="J45" s="19"/>
      <c r="K45" s="19"/>
      <c r="L45" s="19"/>
      <c r="M45" s="19"/>
      <c r="N45" s="19"/>
      <c r="O45" s="19"/>
      <c r="P45" s="14">
        <f>SUM(J45:O45)/7</f>
        <v>0</v>
      </c>
    </row>
    <row r="46" spans="2:16" x14ac:dyDescent="0.25">
      <c r="B46" s="31">
        <f t="shared" si="1"/>
        <v>38</v>
      </c>
      <c r="C46" s="9"/>
      <c r="D46" s="87"/>
      <c r="E46" s="88"/>
      <c r="F46" s="88"/>
      <c r="G46" s="88"/>
      <c r="H46" s="88"/>
      <c r="I46" s="89"/>
      <c r="J46" s="19"/>
      <c r="K46" s="19"/>
      <c r="L46" s="19"/>
      <c r="M46" s="19"/>
      <c r="N46" s="19"/>
      <c r="O46" s="19"/>
      <c r="P46" s="14">
        <f>SUM(J46:O46)/7</f>
        <v>0</v>
      </c>
    </row>
    <row r="47" spans="2:16" x14ac:dyDescent="0.25">
      <c r="B47" s="31">
        <f t="shared" si="1"/>
        <v>39</v>
      </c>
      <c r="C47" s="9"/>
      <c r="D47" s="87"/>
      <c r="E47" s="88"/>
      <c r="F47" s="88"/>
      <c r="G47" s="88"/>
      <c r="H47" s="88"/>
      <c r="I47" s="89"/>
      <c r="J47" s="19"/>
      <c r="K47" s="19"/>
      <c r="L47" s="19"/>
      <c r="M47" s="19"/>
      <c r="N47" s="19"/>
      <c r="O47" s="19"/>
      <c r="P47" s="14">
        <f>SUM(J47:O47)/7</f>
        <v>0</v>
      </c>
    </row>
    <row r="48" spans="2:16" x14ac:dyDescent="0.25">
      <c r="B48" s="31">
        <f t="shared" si="1"/>
        <v>40</v>
      </c>
      <c r="C48" s="9"/>
      <c r="D48" s="87"/>
      <c r="E48" s="88"/>
      <c r="F48" s="88"/>
      <c r="G48" s="88"/>
      <c r="H48" s="88"/>
      <c r="I48" s="89"/>
      <c r="J48" s="19"/>
      <c r="K48" s="19"/>
      <c r="L48" s="19"/>
      <c r="M48" s="19"/>
      <c r="N48" s="19"/>
      <c r="O48" s="19"/>
      <c r="P48" s="14">
        <f>SUM(J48:O48)/7</f>
        <v>0</v>
      </c>
    </row>
    <row r="49" spans="2:16" x14ac:dyDescent="0.25">
      <c r="B49" s="31">
        <f t="shared" si="1"/>
        <v>41</v>
      </c>
      <c r="C49" s="9"/>
      <c r="D49" s="87"/>
      <c r="E49" s="88"/>
      <c r="F49" s="88"/>
      <c r="G49" s="88"/>
      <c r="H49" s="88"/>
      <c r="I49" s="89"/>
      <c r="J49" s="19"/>
      <c r="K49" s="19"/>
      <c r="L49" s="19"/>
      <c r="M49" s="19"/>
      <c r="N49" s="19"/>
      <c r="O49" s="19"/>
      <c r="P49" s="14">
        <f>SUM(J49:O49)/7</f>
        <v>0</v>
      </c>
    </row>
    <row r="50" spans="2:16" x14ac:dyDescent="0.25">
      <c r="B50" s="31">
        <f t="shared" si="1"/>
        <v>42</v>
      </c>
      <c r="C50" s="9"/>
      <c r="D50" s="87"/>
      <c r="E50" s="88"/>
      <c r="F50" s="88"/>
      <c r="G50" s="88"/>
      <c r="H50" s="88"/>
      <c r="I50" s="89"/>
      <c r="J50" s="19"/>
      <c r="K50" s="19"/>
      <c r="L50" s="19"/>
      <c r="M50" s="19"/>
      <c r="N50" s="19"/>
      <c r="O50" s="19"/>
      <c r="P50" s="14">
        <f>SUM(J50:O50)/7</f>
        <v>0</v>
      </c>
    </row>
    <row r="51" spans="2:16" x14ac:dyDescent="0.25">
      <c r="B51" s="31">
        <f t="shared" si="1"/>
        <v>43</v>
      </c>
      <c r="C51" s="9"/>
      <c r="D51" s="87"/>
      <c r="E51" s="88"/>
      <c r="F51" s="88"/>
      <c r="G51" s="88"/>
      <c r="H51" s="88"/>
      <c r="I51" s="89"/>
      <c r="J51" s="19"/>
      <c r="K51" s="19"/>
      <c r="L51" s="19"/>
      <c r="M51" s="19"/>
      <c r="N51" s="19"/>
      <c r="O51" s="19"/>
      <c r="P51" s="14">
        <f>SUM(J51:O51)/7</f>
        <v>0</v>
      </c>
    </row>
    <row r="52" spans="2:16" x14ac:dyDescent="0.25">
      <c r="B52" s="31">
        <f t="shared" si="1"/>
        <v>44</v>
      </c>
      <c r="C52" s="9"/>
      <c r="D52" s="87"/>
      <c r="E52" s="88"/>
      <c r="F52" s="88"/>
      <c r="G52" s="88"/>
      <c r="H52" s="88"/>
      <c r="I52" s="89"/>
      <c r="J52" s="19"/>
      <c r="K52" s="19"/>
      <c r="L52" s="19"/>
      <c r="M52" s="19"/>
      <c r="N52" s="19"/>
      <c r="O52" s="19"/>
      <c r="P52" s="14">
        <f>SUM(J52:O52)/7</f>
        <v>0</v>
      </c>
    </row>
    <row r="53" spans="2:16" x14ac:dyDescent="0.25">
      <c r="B53" s="31">
        <f t="shared" si="1"/>
        <v>45</v>
      </c>
      <c r="C53" s="22"/>
      <c r="D53" s="55"/>
      <c r="E53" s="56"/>
      <c r="F53" s="56"/>
      <c r="G53" s="56"/>
      <c r="H53" s="56"/>
      <c r="I53" s="57"/>
      <c r="J53" s="3"/>
      <c r="K53" s="3"/>
      <c r="L53" s="3"/>
      <c r="M53" s="3"/>
      <c r="N53" s="3"/>
      <c r="O53" s="3"/>
      <c r="P53" s="14">
        <f>SUM(J53:O53)/7</f>
        <v>0</v>
      </c>
    </row>
    <row r="54" spans="2:16" x14ac:dyDescent="0.25">
      <c r="C54" s="53"/>
      <c r="D54" s="53"/>
      <c r="E54" s="17"/>
      <c r="H54" s="77" t="s">
        <v>19</v>
      </c>
      <c r="I54" s="77"/>
      <c r="J54" s="23">
        <f>COUNTIF(J9:J53,"&gt;=70")</f>
        <v>36</v>
      </c>
      <c r="K54" s="23">
        <f>COUNTIF(K9:K53,"&gt;=70")</f>
        <v>0</v>
      </c>
      <c r="L54" s="23">
        <f>COUNTIF(L9:L53,"&gt;=70")</f>
        <v>0</v>
      </c>
      <c r="M54" s="23">
        <f>COUNTIF(M9:M53,"&gt;=70")</f>
        <v>0</v>
      </c>
      <c r="N54" s="23">
        <f>COUNTIF(N9:N53,"&gt;=70")</f>
        <v>0</v>
      </c>
      <c r="O54" s="23">
        <f>COUNTIF(O9:O53,"&gt;=70")</f>
        <v>0</v>
      </c>
      <c r="P54" s="27">
        <f>COUNTIF(P9:P48,"&gt;=70")</f>
        <v>0</v>
      </c>
    </row>
    <row r="55" spans="2:16" x14ac:dyDescent="0.25">
      <c r="C55" s="53"/>
      <c r="D55" s="53"/>
      <c r="E55" s="21"/>
      <c r="H55" s="78" t="s">
        <v>20</v>
      </c>
      <c r="I55" s="78"/>
      <c r="J55" s="24">
        <f>COUNTIF(J9:J53,"&lt;70")</f>
        <v>0</v>
      </c>
      <c r="K55" s="24">
        <f>COUNTIF(K9:K53,"&lt;70")</f>
        <v>0</v>
      </c>
      <c r="L55" s="24">
        <f>COUNTIF(L9:L53,"&lt;70")</f>
        <v>19</v>
      </c>
      <c r="M55" s="24">
        <f>COUNTIF(M9:M53,"&lt;70")</f>
        <v>19</v>
      </c>
      <c r="N55" s="24">
        <f>COUNTIF(N9:N53,"&lt;70")</f>
        <v>19</v>
      </c>
      <c r="O55" s="24">
        <f>COUNTIF(O9:O53,"&lt;70")</f>
        <v>19</v>
      </c>
      <c r="P55" s="24">
        <f>COUNTIF(P9:P53,"&lt;70")</f>
        <v>45</v>
      </c>
    </row>
    <row r="56" spans="2:16" x14ac:dyDescent="0.25">
      <c r="C56" s="53"/>
      <c r="D56" s="53"/>
      <c r="E56" s="53"/>
      <c r="H56" s="78" t="s">
        <v>21</v>
      </c>
      <c r="I56" s="78"/>
      <c r="J56" s="24">
        <f>COUNT(J9:J53)</f>
        <v>36</v>
      </c>
      <c r="K56" s="24">
        <f>COUNT(K9:K53)</f>
        <v>0</v>
      </c>
      <c r="L56" s="24">
        <f>COUNT(L9:L53)</f>
        <v>19</v>
      </c>
      <c r="M56" s="24">
        <f>COUNT(M9:M53)</f>
        <v>19</v>
      </c>
      <c r="N56" s="24">
        <f>COUNT(N9:N53)</f>
        <v>19</v>
      </c>
      <c r="O56" s="24">
        <f>COUNT(O9:O53)</f>
        <v>19</v>
      </c>
      <c r="P56" s="24">
        <f>COUNT(P9:P53)</f>
        <v>45</v>
      </c>
    </row>
    <row r="57" spans="2:16" x14ac:dyDescent="0.25">
      <c r="C57" s="53"/>
      <c r="D57" s="53"/>
      <c r="E57" s="17"/>
      <c r="F57" s="12"/>
      <c r="H57" s="79" t="s">
        <v>16</v>
      </c>
      <c r="I57" s="79"/>
      <c r="J57" s="25">
        <f>J54/J56</f>
        <v>1</v>
      </c>
      <c r="K57" s="26" t="e">
        <f t="shared" ref="K57:P57" si="2">K54/K56</f>
        <v>#DIV/0!</v>
      </c>
      <c r="L57" s="26">
        <f t="shared" si="2"/>
        <v>0</v>
      </c>
      <c r="M57" s="26">
        <f t="shared" si="2"/>
        <v>0</v>
      </c>
      <c r="N57" s="26">
        <f t="shared" si="2"/>
        <v>0</v>
      </c>
      <c r="O57" s="26">
        <f t="shared" si="2"/>
        <v>0</v>
      </c>
      <c r="P57" s="26">
        <f t="shared" si="2"/>
        <v>0</v>
      </c>
    </row>
    <row r="58" spans="2:16" x14ac:dyDescent="0.25">
      <c r="C58" s="53"/>
      <c r="D58" s="53"/>
      <c r="E58" s="17"/>
      <c r="F58" s="12"/>
      <c r="H58" s="79" t="s">
        <v>17</v>
      </c>
      <c r="I58" s="79"/>
      <c r="J58" s="25">
        <f>J55/J56</f>
        <v>0</v>
      </c>
      <c r="K58" s="25" t="e">
        <f t="shared" ref="K58:P58" si="3">K55/K56</f>
        <v>#DIV/0!</v>
      </c>
      <c r="L58" s="26">
        <f t="shared" si="3"/>
        <v>1</v>
      </c>
      <c r="M58" s="26">
        <f t="shared" si="3"/>
        <v>1</v>
      </c>
      <c r="N58" s="26">
        <f t="shared" si="3"/>
        <v>1</v>
      </c>
      <c r="O58" s="26">
        <f t="shared" si="3"/>
        <v>1</v>
      </c>
      <c r="P58" s="26">
        <f t="shared" si="3"/>
        <v>1</v>
      </c>
    </row>
    <row r="59" spans="2:16" x14ac:dyDescent="0.25">
      <c r="C59" s="53"/>
      <c r="D59" s="53"/>
      <c r="E59" s="21"/>
      <c r="F59" s="12"/>
    </row>
    <row r="60" spans="2:16" x14ac:dyDescent="0.25">
      <c r="C60" s="17"/>
      <c r="D60" s="17"/>
      <c r="E60" s="21"/>
      <c r="F60" s="12"/>
    </row>
    <row r="61" spans="2:16" x14ac:dyDescent="0.25">
      <c r="J61" s="80"/>
      <c r="K61" s="80"/>
      <c r="L61" s="80"/>
      <c r="M61" s="80"/>
      <c r="N61" s="80"/>
      <c r="O61" s="80"/>
    </row>
    <row r="62" spans="2:16" x14ac:dyDescent="0.25">
      <c r="J62" s="73" t="s">
        <v>18</v>
      </c>
      <c r="K62" s="73"/>
      <c r="L62" s="73"/>
      <c r="M62" s="73"/>
      <c r="N62" s="73"/>
      <c r="O62" s="73"/>
    </row>
  </sheetData>
  <mergeCells count="67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O61"/>
    <mergeCell ref="J62:O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102A T. ETICA</vt:lpstr>
      <vt:lpstr>102A DESAR SUST</vt:lpstr>
      <vt:lpstr>102B T. ETICA</vt:lpstr>
      <vt:lpstr>507A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Esteban Dominguez Fiscal</cp:lastModifiedBy>
  <cp:lastPrinted>2024-10-03T18:24:40Z</cp:lastPrinted>
  <dcterms:created xsi:type="dcterms:W3CDTF">2023-03-14T19:16:59Z</dcterms:created>
  <dcterms:modified xsi:type="dcterms:W3CDTF">2024-10-07T04:03:34Z</dcterms:modified>
</cp:coreProperties>
</file>