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Jessica Personal\SEMESTRE AGO-DIC 2024\5TO REPORTE SGI FINAL\"/>
    </mc:Choice>
  </mc:AlternateContent>
  <xr:revisionPtr revIDLastSave="0" documentId="13_ncr:1_{4F5CB24D-DE70-4E71-B688-DA1F8130BB7E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I25" i="22"/>
  <c r="J25" i="22" s="1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H15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4" i="10"/>
  <c r="I14" i="10"/>
  <c r="J14" i="10" s="1"/>
  <c r="H14" i="10"/>
  <c r="I15" i="22" l="1"/>
  <c r="J15" i="22" s="1"/>
  <c r="I14" i="22"/>
  <c r="J14" i="22" s="1"/>
  <c r="H2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<sst xmlns="http://schemas.openxmlformats.org/spreadsheetml/2006/main" count="177" uniqueCount="44">
  <si>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</si>
  <si>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</si>
  <si>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</si>
  <si>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</si>
  <si>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</si>
  <si>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</si>
  <si>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</si>
  <si>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</si>
  <si>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</si>
  <si>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</si>
  <si>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</si>
  <si>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</si>
  <si>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</si>
  <si>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</si>
  <si>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</si>
  <si>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</si>
  <si>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</si>
  <si>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</si>
  <si>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</si>
  <si>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</si>
  <si>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</si>
  <si>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</si>
  <si>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</si>
  <si>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</si>
  <si>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</si>
  <si>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</si>
  <si>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</si>
  <si>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</si>
  <si>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</si>
  <si>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</si>
  <si>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</si>
  <si>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</si>
  <si>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IGEM</t>
  </si>
  <si>
    <t>M.C. JESSICA ALEJANDRA REYES LARIOS</t>
  </si>
  <si>
    <t>L.C. ANA KARENINA CÓRDOBA FERMAN</t>
  </si>
  <si>
    <t>L.C. ANA KARENINA CÓRDOBA FERMÁN</t>
  </si>
  <si>
    <t>AGOSTO-DICIEMBRE 2024</t>
  </si>
  <si>
    <t>FUNDAMENTOS DE QUÍMICA</t>
  </si>
  <si>
    <t>107 A</t>
  </si>
  <si>
    <t>II</t>
  </si>
  <si>
    <t>III</t>
  </si>
  <si>
    <t>IV</t>
  </si>
  <si>
    <t>AMBIENTAL</t>
  </si>
  <si>
    <t>M.I.A.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</si>
</sst>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L31" sqref="L3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1</v>
      </c>
      <c r="G8" s="4" t="s">
        <v>6</v>
      </c>
      <c r="H8" s="5">
        <v>1</v>
      </c>
      <c r="I8" s="35" t="s">
        <v>7</v>
      </c>
      <c r="J8" s="35"/>
      <c r="K8" s="35"/>
      <c r="L8" s="29" t="s">
        <v>36</v>
      </c>
      <c r="M8" s="29"/>
      <c r="N8" s="29"/>
    </row>
    <row r="10" spans="1:14" x14ac:dyDescent="0.2">
      <c r="A10" s="4" t="s">
        <v>8</v>
      </c>
      <c r="B10" s="29" t="s">
        <v>33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37</v>
      </c>
      <c r="B14" s="9" t="s">
        <v>21</v>
      </c>
      <c r="C14" s="9" t="s">
        <v>38</v>
      </c>
      <c r="D14" s="9" t="s">
        <v>32</v>
      </c>
      <c r="E14" s="9">
        <v>19</v>
      </c>
      <c r="F14" s="9">
        <v>19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83.26</v>
      </c>
      <c r="N14" s="15">
        <v>0.57889999999999997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21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</v>
      </c>
      <c r="F28" s="17">
        <f>SUM(F14:F27)</f>
        <v>19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83.26</v>
      </c>
      <c r="N28" s="19">
        <f>AVERAGE(N14:N27)</f>
        <v>0.57889999999999997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M.C. JESSICA ALEJANDRA REYES LARIOS</v>
      </c>
      <c r="C37" s="23"/>
      <c r="D37" s="23"/>
      <c r="E37" s="13"/>
      <c r="F37" s="13"/>
      <c r="G37" s="23" t="s">
        <v>33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0" zoomScale="85" zoomScaleNormal="85" zoomScaleSheetLayoutView="100" workbookViewId="0">
      <selection activeCell="B34" sqref="B34:D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10" spans="1:14" x14ac:dyDescent="0.2">
      <c r="A10" s="4" t="s">
        <v>8</v>
      </c>
      <c r="B10" s="29" t="str">
        <f>'1'!B10</f>
        <v>M.C. JESSICA ALEJANDRA REYES LARIOS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FUNDAMENTOS DE QUÍMICA</v>
      </c>
      <c r="B14" s="9" t="s">
        <v>39</v>
      </c>
      <c r="C14" s="9" t="str">
        <f>'1'!C14</f>
        <v>107 A</v>
      </c>
      <c r="D14" s="9" t="str">
        <f>'1'!D14</f>
        <v>IGEM</v>
      </c>
      <c r="E14" s="9">
        <f>'1'!E14</f>
        <v>19</v>
      </c>
      <c r="F14" s="9">
        <v>18</v>
      </c>
      <c r="G14" s="9"/>
      <c r="H14" s="10">
        <f t="shared" ref="H14:H27" si="0">F14/E14</f>
        <v>0.94736842105263153</v>
      </c>
      <c r="I14" s="9">
        <f t="shared" ref="I14:I28" si="1">(E14-SUM(F14:G14))-K14</f>
        <v>1</v>
      </c>
      <c r="J14" s="10">
        <f t="shared" ref="J14:J28" si="2">I14/E14</f>
        <v>5.2631578947368418E-2</v>
      </c>
      <c r="K14" s="9"/>
      <c r="L14" s="10">
        <f t="shared" ref="L14:L28" si="3">K14/E14</f>
        <v>0</v>
      </c>
      <c r="M14" s="9">
        <v>74</v>
      </c>
      <c r="N14" s="15">
        <v>0.52629999999999999</v>
      </c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</v>
      </c>
      <c r="F28" s="17">
        <f>SUM(F14:F27)</f>
        <v>18</v>
      </c>
      <c r="G28" s="17">
        <f>SUM(G14:G27)</f>
        <v>0</v>
      </c>
      <c r="H28" s="18">
        <f>SUM(F28:G28)/E28</f>
        <v>0.94736842105263153</v>
      </c>
      <c r="I28" s="17">
        <f t="shared" si="1"/>
        <v>1</v>
      </c>
      <c r="J28" s="18">
        <f t="shared" si="2"/>
        <v>5.2631578947368418E-2</v>
      </c>
      <c r="K28" s="17">
        <f>SUM(K14:K27)</f>
        <v>0</v>
      </c>
      <c r="L28" s="18">
        <f t="shared" si="3"/>
        <v>0</v>
      </c>
      <c r="M28" s="17">
        <f>AVERAGE(M14:M27)</f>
        <v>74</v>
      </c>
      <c r="N28" s="19">
        <f>AVERAGE(N14:N27)</f>
        <v>0.52629999999999999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M.C. JESSICA ALEJANDRA REYES LARIOS</v>
      </c>
      <c r="C37" s="23"/>
      <c r="D37" s="23"/>
      <c r="E37" s="13"/>
      <c r="F37" s="13"/>
      <c r="G37" s="23" t="s">
        <v>35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8" zoomScale="85" zoomScaleNormal="85" zoomScaleSheetLayoutView="100" workbookViewId="0">
      <selection activeCell="K31" sqref="K3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10" spans="1:14" x14ac:dyDescent="0.2">
      <c r="A10" s="4" t="s">
        <v>8</v>
      </c>
      <c r="B10" s="29" t="str">
        <f>'1'!B10</f>
        <v>M.C. JESSICA ALEJANDRA REYES LARIOS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FUNDAMENTOS DE QUÍMICA</v>
      </c>
      <c r="B14" s="9" t="s">
        <v>40</v>
      </c>
      <c r="C14" s="9" t="str">
        <f>'1'!C14</f>
        <v>107 A</v>
      </c>
      <c r="D14" s="9" t="str">
        <f>'1'!D14</f>
        <v>IGEM</v>
      </c>
      <c r="E14" s="9">
        <f>'1'!E14</f>
        <v>19</v>
      </c>
      <c r="F14" s="9">
        <v>19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76.89</v>
      </c>
      <c r="N14" s="15">
        <v>0.31569999999999998</v>
      </c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</v>
      </c>
      <c r="F28" s="17">
        <f>SUM(F14:F27)</f>
        <v>19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76.89</v>
      </c>
      <c r="N28" s="19">
        <f>AVERAGE(N14:N27)</f>
        <v>0.31569999999999998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M.C. JESSICA ALEJANDRA REYES LARIOS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N20" sqref="N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10" spans="1:14" x14ac:dyDescent="0.2">
      <c r="A10" s="4" t="s">
        <v>8</v>
      </c>
      <c r="B10" s="29" t="str">
        <f>'1'!B10</f>
        <v>M.C. JESSICA ALEJANDRA REYES LARIOS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FUNDAMENTOS DE QUÍMICA</v>
      </c>
      <c r="B14" s="9" t="s">
        <v>41</v>
      </c>
      <c r="C14" s="9" t="str">
        <f>'1'!C14</f>
        <v>107 A</v>
      </c>
      <c r="D14" s="9" t="str">
        <f>'1'!D14</f>
        <v>IGEM</v>
      </c>
      <c r="E14" s="9">
        <f>'1'!E14</f>
        <v>19</v>
      </c>
      <c r="F14" s="9">
        <v>13</v>
      </c>
      <c r="G14" s="9"/>
      <c r="H14" s="10">
        <f t="shared" ref="H14:H27" si="0">F14/E14</f>
        <v>0.68421052631578949</v>
      </c>
      <c r="I14" s="9">
        <f t="shared" ref="I14:I28" si="1">(E14-SUM(F14:G14))-K14</f>
        <v>6</v>
      </c>
      <c r="J14" s="10">
        <f t="shared" ref="J14:J28" si="2">I14/E14</f>
        <v>0.31578947368421051</v>
      </c>
      <c r="K14" s="9"/>
      <c r="L14" s="10">
        <f t="shared" ref="L14:L28" si="3">K14/E14</f>
        <v>0</v>
      </c>
      <c r="M14" s="9">
        <v>56.15</v>
      </c>
      <c r="N14" s="15">
        <v>0.68</v>
      </c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</v>
      </c>
      <c r="F28" s="17">
        <f>SUM(F14:F27)</f>
        <v>13</v>
      </c>
      <c r="G28" s="17">
        <f>SUM(G14:G27)</f>
        <v>0</v>
      </c>
      <c r="H28" s="18">
        <f>SUM(F28:G28)/E28</f>
        <v>0.68421052631578949</v>
      </c>
      <c r="I28" s="17">
        <f t="shared" si="1"/>
        <v>6</v>
      </c>
      <c r="J28" s="18">
        <f t="shared" si="2"/>
        <v>0.31578947368421051</v>
      </c>
      <c r="K28" s="17">
        <f>SUM(K14:K27)</f>
        <v>0</v>
      </c>
      <c r="L28" s="18">
        <f t="shared" si="3"/>
        <v>0</v>
      </c>
      <c r="M28" s="17">
        <f>AVERAGE(M14:M27)</f>
        <v>56.15</v>
      </c>
      <c r="N28" s="19">
        <f>AVERAGE(N14:N27)</f>
        <v>0.68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M.C. JESSICA ALEJANDRA REYES LARIOS</v>
      </c>
      <c r="C37" s="23"/>
      <c r="D37" s="23"/>
      <c r="E37" s="13"/>
      <c r="F37" s="13"/>
      <c r="G37" s="23" t="s">
        <v>35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G34" sqref="G34:J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42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10" spans="1:14" x14ac:dyDescent="0.2">
      <c r="A10" s="4" t="s">
        <v>8</v>
      </c>
      <c r="B10" s="29" t="str">
        <f>'1'!B10</f>
        <v>M.C. JESSICA ALEJANDRA REYES LARIOS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FUNDAMENTOS DE QUÍMICA</v>
      </c>
      <c r="B14" s="9" t="s">
        <v>18</v>
      </c>
      <c r="C14" s="9" t="str">
        <f>'1'!C14</f>
        <v>107 A</v>
      </c>
      <c r="D14" s="9" t="str">
        <f>'1'!D14</f>
        <v>IGEM</v>
      </c>
      <c r="E14" s="9">
        <f>'1'!E14</f>
        <v>19</v>
      </c>
      <c r="F14" s="9">
        <v>13</v>
      </c>
      <c r="G14" s="9">
        <v>5</v>
      </c>
      <c r="H14" s="10">
        <v>0.95</v>
      </c>
      <c r="I14" s="9">
        <f t="shared" ref="I14:I28" si="0">(E14-SUM(F14:G14))-K14</f>
        <v>1</v>
      </c>
      <c r="J14" s="10">
        <f t="shared" ref="J14:J28" si="1">I14/E14</f>
        <v>5.2631578947368418E-2</v>
      </c>
      <c r="K14" s="9">
        <v>0</v>
      </c>
      <c r="L14" s="10">
        <f t="shared" ref="L14:L28" si="2">K14/E14</f>
        <v>0</v>
      </c>
      <c r="M14" s="9">
        <v>75.209999999999994</v>
      </c>
      <c r="N14" s="15">
        <v>0.57889999999999997</v>
      </c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ref="H15:H27" si="3">F15/E15</f>
        <v>#DIV/0!</v>
      </c>
      <c r="I15" s="9">
        <f t="shared" si="0"/>
        <v>0</v>
      </c>
      <c r="J15" s="10" t="e">
        <f t="shared" si="1"/>
        <v>#DIV/0!</v>
      </c>
      <c r="K15" s="9"/>
      <c r="L15" s="10" t="e">
        <f t="shared" si="2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3"/>
        <v>#DIV/0!</v>
      </c>
      <c r="I16" s="9">
        <f t="shared" si="0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</v>
      </c>
      <c r="F28" s="17">
        <f>SUM(F14:F27)</f>
        <v>13</v>
      </c>
      <c r="G28" s="17">
        <f>SUM(G14:G27)</f>
        <v>5</v>
      </c>
      <c r="H28" s="18">
        <f>SUM(F28:G28)/E28</f>
        <v>0.94736842105263153</v>
      </c>
      <c r="I28" s="17">
        <f t="shared" si="0"/>
        <v>1</v>
      </c>
      <c r="J28" s="18">
        <f t="shared" si="1"/>
        <v>5.2631578947368418E-2</v>
      </c>
      <c r="K28" s="17">
        <f>SUM(K14:K27)</f>
        <v>0</v>
      </c>
      <c r="L28" s="18">
        <f t="shared" si="2"/>
        <v>0</v>
      </c>
      <c r="M28" s="17">
        <f>AVERAGE(M14:M27)</f>
        <v>75.209999999999994</v>
      </c>
      <c r="N28" s="19">
        <f>AVERAGE(N14:N27)</f>
        <v>0.57889999999999997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M.C. JESSICA ALEJANDRA REYES LARIOS</v>
      </c>
      <c r="C37" s="23"/>
      <c r="D37" s="23"/>
      <c r="E37" s="13"/>
      <c r="F37" s="13"/>
      <c r="G37" s="23" t="s">
        <v>43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JESSICA ALEJANDRA REYES LARIOS</cp:lastModifiedBy>
  <cp:revision/>
  <cp:lastPrinted>2022-11-14T19:11:37Z</cp:lastPrinted>
  <dcterms:created xsi:type="dcterms:W3CDTF">2021-11-22T14:45:25Z</dcterms:created>
  <dcterms:modified xsi:type="dcterms:W3CDTF">2025-01-07T02:02:39Z</dcterms:modified>
  <cp:category/>
  <cp:contentStatus/>
</cp:coreProperties>
</file>