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AGO-DIC2024\ESCOLARIZADO\REPORTES PARCIALES\"/>
    </mc:Choice>
  </mc:AlternateContent>
  <bookViews>
    <workbookView xWindow="-105" yWindow="-105" windowWidth="19425" windowHeight="10305" activeTab="1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0" l="1"/>
  <c r="H14" i="25"/>
  <c r="N28" i="25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/>
  <c r="D14" i="25"/>
  <c r="C14" i="25"/>
  <c r="A14" i="25"/>
  <c r="B10" i="25"/>
  <c r="B37" i="25"/>
  <c r="L8" i="25"/>
  <c r="H8" i="25"/>
  <c r="E8" i="25"/>
  <c r="N28" i="24"/>
  <c r="M28" i="24"/>
  <c r="K28" i="24"/>
  <c r="G28" i="24"/>
  <c r="F28" i="24"/>
  <c r="E27" i="24"/>
  <c r="I27" i="24"/>
  <c r="J27" i="24"/>
  <c r="D27" i="24"/>
  <c r="C27" i="24"/>
  <c r="A27" i="24"/>
  <c r="E26" i="24"/>
  <c r="I26" i="24"/>
  <c r="J26" i="24"/>
  <c r="D26" i="24"/>
  <c r="C26" i="24"/>
  <c r="A26" i="24"/>
  <c r="E25" i="24"/>
  <c r="I25" i="24"/>
  <c r="J25" i="24"/>
  <c r="D25" i="24"/>
  <c r="C25" i="24"/>
  <c r="A25" i="24"/>
  <c r="E24" i="24"/>
  <c r="I24" i="24"/>
  <c r="J24" i="24"/>
  <c r="D24" i="24"/>
  <c r="C24" i="24"/>
  <c r="A24" i="24"/>
  <c r="E23" i="24"/>
  <c r="I23" i="24"/>
  <c r="J23" i="24"/>
  <c r="D23" i="24"/>
  <c r="C23" i="24"/>
  <c r="A23" i="24"/>
  <c r="E22" i="24"/>
  <c r="I22" i="24"/>
  <c r="J22" i="24"/>
  <c r="D22" i="24"/>
  <c r="C22" i="24"/>
  <c r="A22" i="24"/>
  <c r="E21" i="24"/>
  <c r="I21" i="24"/>
  <c r="J21" i="24"/>
  <c r="D21" i="24"/>
  <c r="C21" i="24"/>
  <c r="A21" i="24"/>
  <c r="E20" i="24"/>
  <c r="I20" i="24"/>
  <c r="J20" i="24"/>
  <c r="D20" i="24"/>
  <c r="C20" i="24"/>
  <c r="A20" i="24"/>
  <c r="E19" i="24"/>
  <c r="I19" i="24"/>
  <c r="J19" i="24"/>
  <c r="D19" i="24"/>
  <c r="C19" i="24"/>
  <c r="A19" i="24"/>
  <c r="E18" i="24"/>
  <c r="I18" i="24"/>
  <c r="J18" i="24"/>
  <c r="D18" i="24"/>
  <c r="C18" i="24"/>
  <c r="A18" i="24"/>
  <c r="E17" i="24"/>
  <c r="I17" i="24"/>
  <c r="J17" i="24"/>
  <c r="D17" i="24"/>
  <c r="C17" i="24"/>
  <c r="A17" i="24"/>
  <c r="E16" i="24"/>
  <c r="I16" i="24"/>
  <c r="J16" i="24"/>
  <c r="D16" i="24"/>
  <c r="C16" i="24"/>
  <c r="A16" i="24"/>
  <c r="E15" i="24"/>
  <c r="I15" i="24"/>
  <c r="J15" i="24"/>
  <c r="D15" i="24"/>
  <c r="C15" i="24"/>
  <c r="A15" i="24"/>
  <c r="E14" i="24"/>
  <c r="I14" i="24"/>
  <c r="J14" i="24"/>
  <c r="D14" i="24"/>
  <c r="C14" i="24"/>
  <c r="A14" i="24"/>
  <c r="B10" i="24"/>
  <c r="B37" i="24"/>
  <c r="L8" i="24"/>
  <c r="H8" i="24"/>
  <c r="E8" i="24"/>
  <c r="N28" i="23"/>
  <c r="M28" i="23"/>
  <c r="K28" i="23"/>
  <c r="G28" i="23"/>
  <c r="F28" i="23"/>
  <c r="E27" i="23"/>
  <c r="I27" i="23"/>
  <c r="J27" i="23"/>
  <c r="D27" i="23"/>
  <c r="C27" i="23"/>
  <c r="A27" i="23"/>
  <c r="E26" i="23"/>
  <c r="I26" i="23"/>
  <c r="J26" i="23"/>
  <c r="D26" i="23"/>
  <c r="C26" i="23"/>
  <c r="A26" i="23"/>
  <c r="E25" i="23"/>
  <c r="I25" i="23"/>
  <c r="J25" i="23"/>
  <c r="D25" i="23"/>
  <c r="C25" i="23"/>
  <c r="A25" i="23"/>
  <c r="E24" i="23"/>
  <c r="I24" i="23"/>
  <c r="J24" i="23"/>
  <c r="D24" i="23"/>
  <c r="C24" i="23"/>
  <c r="A24" i="23"/>
  <c r="E23" i="23"/>
  <c r="I23" i="23"/>
  <c r="J23" i="23"/>
  <c r="D23" i="23"/>
  <c r="C23" i="23"/>
  <c r="A23" i="23"/>
  <c r="E22" i="23"/>
  <c r="I22" i="23"/>
  <c r="J22" i="23"/>
  <c r="D22" i="23"/>
  <c r="C22" i="23"/>
  <c r="A22" i="23"/>
  <c r="E21" i="23"/>
  <c r="I21" i="23"/>
  <c r="J21" i="23"/>
  <c r="D21" i="23"/>
  <c r="C21" i="23"/>
  <c r="A21" i="23"/>
  <c r="E20" i="23"/>
  <c r="I20" i="23"/>
  <c r="J20" i="23"/>
  <c r="D20" i="23"/>
  <c r="C20" i="23"/>
  <c r="A20" i="23"/>
  <c r="E19" i="23"/>
  <c r="I19" i="23"/>
  <c r="J19" i="23"/>
  <c r="D19" i="23"/>
  <c r="C19" i="23"/>
  <c r="A19" i="23"/>
  <c r="E18" i="23"/>
  <c r="I18" i="23"/>
  <c r="J18" i="23"/>
  <c r="D18" i="23"/>
  <c r="C18" i="23"/>
  <c r="A18" i="23"/>
  <c r="E17" i="23"/>
  <c r="I17" i="23"/>
  <c r="J17" i="23"/>
  <c r="D17" i="23"/>
  <c r="C17" i="23"/>
  <c r="A17" i="23"/>
  <c r="E16" i="23"/>
  <c r="I16" i="23"/>
  <c r="J16" i="23"/>
  <c r="D16" i="23"/>
  <c r="C16" i="23"/>
  <c r="A16" i="23"/>
  <c r="E15" i="23"/>
  <c r="I15" i="23"/>
  <c r="J15" i="23"/>
  <c r="D15" i="23"/>
  <c r="C15" i="23"/>
  <c r="A15" i="23"/>
  <c r="E14" i="23"/>
  <c r="I14" i="23"/>
  <c r="J14" i="23"/>
  <c r="D14" i="23"/>
  <c r="C14" i="23"/>
  <c r="A14" i="23"/>
  <c r="B10" i="23"/>
  <c r="B37" i="23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L17" i="22"/>
  <c r="A18" i="22"/>
  <c r="C18" i="22"/>
  <c r="D18" i="22"/>
  <c r="E18" i="22"/>
  <c r="L18" i="22"/>
  <c r="C14" i="22"/>
  <c r="D14" i="22"/>
  <c r="E14" i="22"/>
  <c r="A14" i="22"/>
  <c r="B10" i="22"/>
  <c r="B37" i="22"/>
  <c r="L8" i="22"/>
  <c r="H8" i="22"/>
  <c r="E8" i="22"/>
  <c r="N28" i="22"/>
  <c r="M28" i="22"/>
  <c r="K28" i="22"/>
  <c r="G28" i="22"/>
  <c r="F28" i="22"/>
  <c r="L16" i="22"/>
  <c r="I16" i="22"/>
  <c r="L15" i="22"/>
  <c r="I15" i="22"/>
  <c r="I14" i="22"/>
  <c r="B37" i="10"/>
  <c r="N28" i="10"/>
  <c r="M28" i="10"/>
  <c r="K28" i="10"/>
  <c r="F28" i="10"/>
  <c r="E28" i="10"/>
  <c r="L18" i="10"/>
  <c r="I18" i="10"/>
  <c r="L17" i="10"/>
  <c r="I17" i="10"/>
  <c r="L16" i="10"/>
  <c r="I16" i="10"/>
  <c r="L15" i="10"/>
  <c r="I15" i="10"/>
  <c r="L14" i="10"/>
  <c r="I27" i="25"/>
  <c r="J27" i="25"/>
  <c r="H27" i="25"/>
  <c r="I18" i="25"/>
  <c r="J18" i="25"/>
  <c r="H18" i="25"/>
  <c r="I21" i="25"/>
  <c r="J21" i="25"/>
  <c r="H21" i="25"/>
  <c r="I24" i="25"/>
  <c r="J24" i="25"/>
  <c r="H24" i="25"/>
  <c r="I17" i="22"/>
  <c r="I16" i="25"/>
  <c r="J16" i="25"/>
  <c r="H16" i="25"/>
  <c r="I19" i="25"/>
  <c r="J19" i="25"/>
  <c r="H19" i="25"/>
  <c r="I22" i="25"/>
  <c r="J22" i="25"/>
  <c r="H22" i="25"/>
  <c r="I25" i="25"/>
  <c r="J25" i="25"/>
  <c r="H25" i="25"/>
  <c r="I15" i="25"/>
  <c r="J15" i="25"/>
  <c r="H15" i="25"/>
  <c r="I17" i="25"/>
  <c r="J17" i="25"/>
  <c r="H17" i="25"/>
  <c r="I20" i="25"/>
  <c r="J20" i="25"/>
  <c r="H20" i="25"/>
  <c r="I23" i="25"/>
  <c r="J23" i="25"/>
  <c r="H23" i="25"/>
  <c r="I26" i="25"/>
  <c r="J26" i="25"/>
  <c r="H26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I18" i="22"/>
  <c r="L14" i="22"/>
  <c r="E28" i="22"/>
  <c r="I28" i="10"/>
  <c r="L28" i="10"/>
  <c r="I28" i="25"/>
  <c r="J28" i="25"/>
  <c r="L28" i="25"/>
  <c r="H28" i="25"/>
  <c r="I28" i="24"/>
  <c r="J28" i="24"/>
  <c r="L28" i="24"/>
  <c r="H28" i="24"/>
  <c r="I28" i="23"/>
  <c r="J28" i="23"/>
  <c r="L28" i="23"/>
  <c r="H28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<sst xmlns="http://schemas.openxmlformats.org/spreadsheetml/2006/main" count="187" uniqueCount="45">
  <si>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</si>
  <si>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</si>
  <si>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</si>
  <si>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</si>
  <si>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</si>
  <si>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</si>
  <si>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</si>
  <si>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</si>
  <si>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</si>
  <si>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</si>
  <si>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</si>
  <si>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</si>
  <si>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</si>
  <si>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</si>
  <si>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</si>
  <si>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</si>
  <si>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</si>
  <si>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</si>
  <si>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</si>
  <si>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</si>
  <si>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</si>
  <si>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</si>
  <si>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</si>
  <si>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</si>
  <si>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</si>
  <si>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</si>
  <si>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</si>
  <si>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</si>
  <si>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</si>
  <si>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</si>
  <si>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</si>
  <si>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</si>
  <si>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MARTA GABRIELA LIMON OROZCO</t>
  </si>
  <si>
    <t>INGENIERIA DE SISTEMAS</t>
  </si>
  <si>
    <t>701 A</t>
  </si>
  <si>
    <t>IIND</t>
  </si>
  <si>
    <t>FLOR ILIANA CHONTAL PELAYO</t>
  </si>
  <si>
    <t>II</t>
  </si>
  <si>
    <t>AGOSTO-DICIEMBRE  2024</t>
  </si>
  <si>
    <t>ESTUDIO DEL TRABAJO I</t>
  </si>
  <si>
    <t>MANUFACTURA SUSTENTABLE</t>
  </si>
  <si>
    <t>301 A</t>
  </si>
  <si>
    <t>301 B</t>
  </si>
  <si>
    <t>301 C</t>
  </si>
  <si>
    <t>801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</si>
</sst>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32</xdr:row>
      <xdr:rowOff>112058</xdr:rowOff>
    </xdr:from>
    <xdr:to>
      <xdr:col>3</xdr:col>
      <xdr:colOff>756437</xdr:colOff>
      <xdr:row>33</xdr:row>
      <xdr:rowOff>662372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81618" y="7552764"/>
          <a:ext cx="1014172" cy="7071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3</xdr:col>
      <xdr:colOff>330613</xdr:colOff>
      <xdr:row>33</xdr:row>
      <xdr:rowOff>707197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77353" y="8135471"/>
          <a:ext cx="1014172" cy="7071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C18" sqref="C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71093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2.95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2.95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ht="12.95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5</v>
      </c>
      <c r="G8" s="4" t="s">
        <v>6</v>
      </c>
      <c r="H8" s="5">
        <v>3</v>
      </c>
      <c r="I8" s="34" t="s">
        <v>7</v>
      </c>
      <c r="J8" s="34"/>
      <c r="K8" s="34"/>
      <c r="L8" s="28" t="s">
        <v>38</v>
      </c>
      <c r="M8" s="28"/>
      <c r="N8" s="28"/>
    </row>
    <row r="10" spans="1:14" ht="12.95" x14ac:dyDescent="0.3">
      <c r="A10" s="4" t="s">
        <v>8</v>
      </c>
      <c r="B10" s="28" t="s">
        <v>32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2.95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12.6" x14ac:dyDescent="0.25">
      <c r="A14" s="8" t="s">
        <v>39</v>
      </c>
      <c r="B14" s="9" t="s">
        <v>21</v>
      </c>
      <c r="C14" s="9" t="s">
        <v>41</v>
      </c>
      <c r="D14" s="9" t="s">
        <v>35</v>
      </c>
      <c r="E14" s="9">
        <v>29</v>
      </c>
      <c r="F14" s="9">
        <v>24</v>
      </c>
      <c r="G14" s="9"/>
      <c r="H14" s="10"/>
      <c r="I14" s="9">
        <f t="shared" ref="I14:I28" si="0">(E14-SUM(F14:G14))-K14</f>
        <v>5</v>
      </c>
      <c r="J14" s="10"/>
      <c r="K14" s="9">
        <v>0</v>
      </c>
      <c r="L14" s="10">
        <f t="shared" ref="L14:L28" si="1">K14/E14</f>
        <v>0</v>
      </c>
      <c r="M14" s="9">
        <v>71</v>
      </c>
      <c r="N14" s="15">
        <v>0.83</v>
      </c>
    </row>
    <row r="15" spans="1:14" s="11" customFormat="1" ht="12.6" x14ac:dyDescent="0.25">
      <c r="A15" s="8" t="s">
        <v>39</v>
      </c>
      <c r="B15" s="9" t="s">
        <v>21</v>
      </c>
      <c r="C15" s="9" t="s">
        <v>42</v>
      </c>
      <c r="D15" s="9" t="s">
        <v>35</v>
      </c>
      <c r="E15" s="9">
        <v>11</v>
      </c>
      <c r="F15" s="9">
        <v>7</v>
      </c>
      <c r="G15" s="9"/>
      <c r="H15" s="10"/>
      <c r="I15" s="9">
        <f t="shared" si="0"/>
        <v>4</v>
      </c>
      <c r="J15" s="10"/>
      <c r="K15" s="9">
        <v>0</v>
      </c>
      <c r="L15" s="10">
        <f t="shared" si="1"/>
        <v>0</v>
      </c>
      <c r="M15" s="9">
        <v>52</v>
      </c>
      <c r="N15" s="15">
        <v>0.64</v>
      </c>
    </row>
    <row r="16" spans="1:14" s="11" customFormat="1" ht="12.6" x14ac:dyDescent="0.25">
      <c r="A16" s="8" t="s">
        <v>39</v>
      </c>
      <c r="B16" s="9" t="s">
        <v>21</v>
      </c>
      <c r="C16" s="9" t="s">
        <v>43</v>
      </c>
      <c r="D16" s="9" t="s">
        <v>35</v>
      </c>
      <c r="E16" s="9">
        <v>15</v>
      </c>
      <c r="F16" s="9">
        <v>14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75</v>
      </c>
      <c r="N16" s="15">
        <v>0.8</v>
      </c>
    </row>
    <row r="17" spans="1:14" s="11" customFormat="1" ht="12.6" x14ac:dyDescent="0.25">
      <c r="A17" s="8" t="s">
        <v>33</v>
      </c>
      <c r="B17" s="9" t="s">
        <v>21</v>
      </c>
      <c r="C17" s="9" t="s">
        <v>34</v>
      </c>
      <c r="D17" s="9" t="s">
        <v>35</v>
      </c>
      <c r="E17" s="9">
        <v>7</v>
      </c>
      <c r="F17" s="9">
        <v>7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90</v>
      </c>
      <c r="N17" s="15">
        <v>0.72</v>
      </c>
    </row>
    <row r="18" spans="1:14" s="11" customFormat="1" ht="12.6" x14ac:dyDescent="0.25">
      <c r="A18" s="8" t="s">
        <v>40</v>
      </c>
      <c r="B18" s="9" t="s">
        <v>21</v>
      </c>
      <c r="C18" s="9" t="s">
        <v>44</v>
      </c>
      <c r="D18" s="9" t="s">
        <v>35</v>
      </c>
      <c r="E18" s="9">
        <v>10</v>
      </c>
      <c r="F18" s="9">
        <v>7</v>
      </c>
      <c r="G18" s="9"/>
      <c r="H18" s="10"/>
      <c r="I18" s="9">
        <f t="shared" si="0"/>
        <v>3</v>
      </c>
      <c r="J18" s="10"/>
      <c r="K18" s="9">
        <v>0</v>
      </c>
      <c r="L18" s="10">
        <f t="shared" si="1"/>
        <v>0</v>
      </c>
      <c r="M18" s="9">
        <v>59</v>
      </c>
      <c r="N18" s="15">
        <v>0.7</v>
      </c>
    </row>
    <row r="19" spans="1:14" s="11" customFormat="1" ht="12.6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ht="12.6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ht="12.6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ht="12.6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ht="12.6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2.6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2.6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2.6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72</v>
      </c>
      <c r="F28" s="17">
        <f>SUM(F14:F27)</f>
        <v>59</v>
      </c>
      <c r="G28" s="17"/>
      <c r="H28" s="18"/>
      <c r="I28" s="17">
        <f t="shared" si="0"/>
        <v>13</v>
      </c>
      <c r="J28" s="18"/>
      <c r="K28" s="17">
        <f>SUM(K14:K27)</f>
        <v>0</v>
      </c>
      <c r="L28" s="18">
        <f t="shared" si="1"/>
        <v>0</v>
      </c>
      <c r="M28" s="17">
        <f>AVERAGE(M14:M27)</f>
        <v>69.400000000000006</v>
      </c>
      <c r="N28" s="19">
        <f>AVERAGE(N14:N27)</f>
        <v>0.7380000000000001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t="12.6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t="12.6" hidden="1" x14ac:dyDescent="0.25"/>
    <row r="37" spans="1:10" ht="45" customHeight="1" x14ac:dyDescent="0.2">
      <c r="B37" s="22" t="str">
        <f>B10</f>
        <v>MARTA GABRIELA LIMON OROZCO</v>
      </c>
      <c r="C37" s="22"/>
      <c r="D37" s="22"/>
      <c r="E37" s="13"/>
      <c r="F37" s="13"/>
      <c r="G37" s="22" t="s">
        <v>36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4" zoomScale="85" zoomScaleNormal="85" zoomScaleSheetLayoutView="100" workbookViewId="0">
      <selection activeCell="N24" sqref="N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2.95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2.95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ht="12.95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5" x14ac:dyDescent="0.35">
      <c r="A8" s="4" t="s">
        <v>3</v>
      </c>
      <c r="B8" s="28">
        <v>2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AGOSTO-DICIEMBRE  2024</v>
      </c>
      <c r="M8" s="28"/>
      <c r="N8" s="28"/>
    </row>
    <row r="10" spans="1:14" ht="12.95" x14ac:dyDescent="0.3">
      <c r="A10" s="4" t="s">
        <v>8</v>
      </c>
      <c r="B10" s="28" t="str">
        <f>'1'!B10</f>
        <v>MARTA GABRIELA LIMON OROZCO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2.95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ESTUDIO DEL TRABAJO I</v>
      </c>
      <c r="B14" s="9" t="s">
        <v>37</v>
      </c>
      <c r="C14" s="9" t="str">
        <f>'1'!C14</f>
        <v>301 A</v>
      </c>
      <c r="D14" s="9" t="str">
        <f>'1'!D14</f>
        <v>IIND</v>
      </c>
      <c r="E14" s="9">
        <f>'1'!E14</f>
        <v>29</v>
      </c>
      <c r="F14" s="9">
        <v>26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9">
        <v>86</v>
      </c>
      <c r="N14" s="15">
        <v>0.72</v>
      </c>
    </row>
    <row r="15" spans="1:14" s="11" customFormat="1" ht="25.5" x14ac:dyDescent="0.2">
      <c r="A15" s="9" t="str">
        <f>'1'!A15</f>
        <v>ESTUDIO DEL TRABAJO I</v>
      </c>
      <c r="B15" s="9" t="s">
        <v>37</v>
      </c>
      <c r="C15" s="9" t="str">
        <f>'1'!C15</f>
        <v>301 B</v>
      </c>
      <c r="D15" s="9" t="str">
        <f>'1'!D15</f>
        <v>IIND</v>
      </c>
      <c r="E15" s="9">
        <f>'1'!E15</f>
        <v>11</v>
      </c>
      <c r="F15" s="9">
        <v>7</v>
      </c>
      <c r="G15" s="9"/>
      <c r="H15" s="10"/>
      <c r="I15" s="9">
        <f t="shared" si="0"/>
        <v>4</v>
      </c>
      <c r="J15" s="10"/>
      <c r="K15" s="9">
        <v>0</v>
      </c>
      <c r="L15" s="10">
        <f t="shared" si="1"/>
        <v>0</v>
      </c>
      <c r="M15" s="9">
        <v>49</v>
      </c>
      <c r="N15" s="15">
        <v>0.64</v>
      </c>
    </row>
    <row r="16" spans="1:14" s="11" customFormat="1" ht="25.5" x14ac:dyDescent="0.2">
      <c r="A16" s="9" t="str">
        <f>'1'!A16</f>
        <v>ESTUDIO DEL TRABAJO I</v>
      </c>
      <c r="B16" s="9" t="s">
        <v>37</v>
      </c>
      <c r="C16" s="9" t="str">
        <f>'1'!C16</f>
        <v>301 C</v>
      </c>
      <c r="D16" s="9" t="str">
        <f>'1'!D16</f>
        <v>IIND</v>
      </c>
      <c r="E16" s="9">
        <f>'1'!E16</f>
        <v>15</v>
      </c>
      <c r="F16" s="9">
        <v>12</v>
      </c>
      <c r="G16" s="9"/>
      <c r="H16" s="10"/>
      <c r="I16" s="9">
        <f t="shared" si="0"/>
        <v>3</v>
      </c>
      <c r="J16" s="10"/>
      <c r="K16" s="9">
        <v>0</v>
      </c>
      <c r="L16" s="10">
        <f t="shared" si="1"/>
        <v>0</v>
      </c>
      <c r="M16" s="9">
        <v>67</v>
      </c>
      <c r="N16" s="15">
        <v>0.8</v>
      </c>
    </row>
    <row r="17" spans="1:14" s="11" customFormat="1" ht="12.6" x14ac:dyDescent="0.25">
      <c r="A17" s="9" t="str">
        <f>'1'!A17</f>
        <v>INGENIERIA DE SISTEMAS</v>
      </c>
      <c r="B17" s="9" t="s">
        <v>37</v>
      </c>
      <c r="C17" s="9" t="str">
        <f>'1'!C17</f>
        <v>701 A</v>
      </c>
      <c r="D17" s="9" t="str">
        <f>'1'!D17</f>
        <v>IIND</v>
      </c>
      <c r="E17" s="9">
        <f>'1'!E17</f>
        <v>7</v>
      </c>
      <c r="F17" s="9">
        <v>7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94</v>
      </c>
      <c r="N17" s="15">
        <v>0.71</v>
      </c>
    </row>
    <row r="18" spans="1:14" s="11" customFormat="1" ht="24.95" x14ac:dyDescent="0.25">
      <c r="A18" s="9" t="str">
        <f>'1'!A18</f>
        <v>MANUFACTURA SUSTENTABLE</v>
      </c>
      <c r="B18" s="9" t="s">
        <v>37</v>
      </c>
      <c r="C18" s="9" t="str">
        <f>'1'!C18</f>
        <v>801 M</v>
      </c>
      <c r="D18" s="9" t="str">
        <f>'1'!D18</f>
        <v>IIND</v>
      </c>
      <c r="E18" s="9">
        <f>'1'!E18</f>
        <v>10</v>
      </c>
      <c r="F18" s="9">
        <v>7</v>
      </c>
      <c r="G18" s="9"/>
      <c r="H18" s="10"/>
      <c r="I18" s="9">
        <f t="shared" si="0"/>
        <v>3</v>
      </c>
      <c r="J18" s="10"/>
      <c r="K18" s="9">
        <v>0</v>
      </c>
      <c r="L18" s="10">
        <f t="shared" si="1"/>
        <v>0</v>
      </c>
      <c r="M18" s="9">
        <v>63</v>
      </c>
      <c r="N18" s="15">
        <v>0.7</v>
      </c>
    </row>
    <row r="19" spans="1:14" s="11" customFormat="1" ht="12.6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ht="12.6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ht="12.6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ht="12.6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ht="12.6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2.6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2.6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2.6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95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72</v>
      </c>
      <c r="F28" s="17">
        <f>SUM(F14:F27)</f>
        <v>59</v>
      </c>
      <c r="G28" s="17">
        <f>SUM(G14:G27)</f>
        <v>0</v>
      </c>
      <c r="H28" s="18"/>
      <c r="I28" s="17">
        <f t="shared" si="0"/>
        <v>13</v>
      </c>
      <c r="J28" s="18"/>
      <c r="K28" s="17">
        <f>SUM(K14:K27)</f>
        <v>0</v>
      </c>
      <c r="L28" s="18">
        <f t="shared" si="1"/>
        <v>0</v>
      </c>
      <c r="M28" s="17">
        <f>AVERAGE(M14:M27)</f>
        <v>71.8</v>
      </c>
      <c r="N28" s="19">
        <f>AVERAGE(N14:N27)</f>
        <v>0.71400000000000008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t="12.6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t="12.6" hidden="1" x14ac:dyDescent="0.25"/>
    <row r="37" spans="1:10" ht="45" customHeight="1" x14ac:dyDescent="0.2">
      <c r="B37" s="22" t="str">
        <f>B10</f>
        <v>MARTA GABRIELA LIMON OROZCO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9"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2.95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2.95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ht="12.95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5" x14ac:dyDescent="0.35">
      <c r="A8" s="4" t="s">
        <v>3</v>
      </c>
      <c r="B8" s="28">
        <v>3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AGOSTO-DICIEMBRE  2024</v>
      </c>
      <c r="M8" s="28"/>
      <c r="N8" s="28"/>
    </row>
    <row r="10" spans="1:14" ht="12.95" x14ac:dyDescent="0.3">
      <c r="A10" s="4" t="s">
        <v>8</v>
      </c>
      <c r="B10" s="28" t="str">
        <f>'1'!B10</f>
        <v>MARTA GABRIELA LIMON OROZCO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2.95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12.6" x14ac:dyDescent="0.25">
      <c r="A14" s="9" t="str">
        <f>'1'!A14</f>
        <v>ESTUDIO DEL TRABAJO I</v>
      </c>
      <c r="B14" s="9"/>
      <c r="C14" s="9" t="str">
        <f>'1'!C14</f>
        <v>301 A</v>
      </c>
      <c r="D14" s="9" t="str">
        <f>'1'!D14</f>
        <v>IIND</v>
      </c>
      <c r="E14" s="9">
        <f>'1'!E14</f>
        <v>29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12.6" x14ac:dyDescent="0.25">
      <c r="A15" s="9" t="str">
        <f>'1'!A15</f>
        <v>ESTUDIO DEL TRABAJO I</v>
      </c>
      <c r="B15" s="9"/>
      <c r="C15" s="9" t="str">
        <f>'1'!C15</f>
        <v>301 B</v>
      </c>
      <c r="D15" s="9" t="str">
        <f>'1'!D15</f>
        <v>IIND</v>
      </c>
      <c r="E15" s="9">
        <f>'1'!E15</f>
        <v>11</v>
      </c>
      <c r="F15" s="9"/>
      <c r="G15" s="9"/>
      <c r="H15" s="10">
        <f t="shared" si="0"/>
        <v>0</v>
      </c>
      <c r="I15" s="9">
        <f t="shared" si="1"/>
        <v>11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4.95" x14ac:dyDescent="0.25">
      <c r="A16" s="9" t="str">
        <f>'1'!A16</f>
        <v>ESTUDIO DEL TRABAJO I</v>
      </c>
      <c r="B16" s="9"/>
      <c r="C16" s="9" t="str">
        <f>'1'!C16</f>
        <v>301 C</v>
      </c>
      <c r="D16" s="9" t="str">
        <f>'1'!D16</f>
        <v>IIND</v>
      </c>
      <c r="E16" s="9">
        <f>'1'!E16</f>
        <v>15</v>
      </c>
      <c r="F16" s="9"/>
      <c r="G16" s="9"/>
      <c r="H16" s="10">
        <f t="shared" si="0"/>
        <v>0</v>
      </c>
      <c r="I16" s="9">
        <f t="shared" si="1"/>
        <v>15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12.6" x14ac:dyDescent="0.25">
      <c r="A17" s="9" t="str">
        <f>'1'!A17</f>
        <v>INGENIERIA DE SISTEMAS</v>
      </c>
      <c r="B17" s="9"/>
      <c r="C17" s="9" t="str">
        <f>'1'!C17</f>
        <v>701 A</v>
      </c>
      <c r="D17" s="9" t="str">
        <f>'1'!D17</f>
        <v>IIND</v>
      </c>
      <c r="E17" s="9">
        <f>'1'!E17</f>
        <v>7</v>
      </c>
      <c r="F17" s="9"/>
      <c r="G17" s="9"/>
      <c r="H17" s="10">
        <f t="shared" si="0"/>
        <v>0</v>
      </c>
      <c r="I17" s="9">
        <f t="shared" si="1"/>
        <v>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4.95" x14ac:dyDescent="0.25">
      <c r="A18" s="9" t="str">
        <f>'1'!A18</f>
        <v>MANUFACTURA SUSTENTABLE</v>
      </c>
      <c r="B18" s="9"/>
      <c r="C18" s="9" t="str">
        <f>'1'!C18</f>
        <v>801 M</v>
      </c>
      <c r="D18" s="9" t="str">
        <f>'1'!D18</f>
        <v>IIND</v>
      </c>
      <c r="E18" s="9">
        <f>'1'!E18</f>
        <v>10</v>
      </c>
      <c r="F18" s="9"/>
      <c r="G18" s="9"/>
      <c r="H18" s="10">
        <f t="shared" si="0"/>
        <v>0</v>
      </c>
      <c r="I18" s="9">
        <f t="shared" si="1"/>
        <v>10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2.95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ht="12.6" x14ac:dyDescent="0.25">
      <c r="A32" s="12"/>
    </row>
    <row r="33" spans="1:10" ht="12.95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t="12.6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t="12.6" hidden="1" x14ac:dyDescent="0.25"/>
    <row r="37" spans="1:10" ht="45" customHeight="1" x14ac:dyDescent="0.25">
      <c r="B37" s="22" t="str">
        <f>B10</f>
        <v>MARTA GABRIELA LIMON OROZCO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2.95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2.95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ht="12.95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5" x14ac:dyDescent="0.35">
      <c r="A8" s="4" t="s">
        <v>3</v>
      </c>
      <c r="B8" s="28">
        <v>4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AGOSTO-DICIEMBRE  2024</v>
      </c>
      <c r="M8" s="28"/>
      <c r="N8" s="28"/>
    </row>
    <row r="10" spans="1:14" ht="12.95" x14ac:dyDescent="0.3">
      <c r="A10" s="4" t="s">
        <v>8</v>
      </c>
      <c r="B10" s="28" t="str">
        <f>'1'!B10</f>
        <v>MARTA GABRIELA LIMON OROZCO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2.95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12.6" x14ac:dyDescent="0.25">
      <c r="A14" s="9" t="str">
        <f>'1'!A14</f>
        <v>ESTUDIO DEL TRABAJO I</v>
      </c>
      <c r="B14" s="9"/>
      <c r="C14" s="9" t="str">
        <f>'1'!C14</f>
        <v>301 A</v>
      </c>
      <c r="D14" s="9" t="str">
        <f>'1'!D14</f>
        <v>IIND</v>
      </c>
      <c r="E14" s="9">
        <f>'1'!E14</f>
        <v>29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12.6" x14ac:dyDescent="0.25">
      <c r="A15" s="9" t="str">
        <f>'1'!A15</f>
        <v>ESTUDIO DEL TRABAJO I</v>
      </c>
      <c r="B15" s="9"/>
      <c r="C15" s="9" t="str">
        <f>'1'!C15</f>
        <v>301 B</v>
      </c>
      <c r="D15" s="9" t="str">
        <f>'1'!D15</f>
        <v>IIND</v>
      </c>
      <c r="E15" s="9">
        <f>'1'!E15</f>
        <v>11</v>
      </c>
      <c r="F15" s="9"/>
      <c r="G15" s="9"/>
      <c r="H15" s="10">
        <f t="shared" si="0"/>
        <v>0</v>
      </c>
      <c r="I15" s="9">
        <f t="shared" si="1"/>
        <v>11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4.95" x14ac:dyDescent="0.25">
      <c r="A16" s="9" t="str">
        <f>'1'!A16</f>
        <v>ESTUDIO DEL TRABAJO I</v>
      </c>
      <c r="B16" s="9"/>
      <c r="C16" s="9" t="str">
        <f>'1'!C16</f>
        <v>301 C</v>
      </c>
      <c r="D16" s="9" t="str">
        <f>'1'!D16</f>
        <v>IIND</v>
      </c>
      <c r="E16" s="9">
        <f>'1'!E16</f>
        <v>15</v>
      </c>
      <c r="F16" s="9"/>
      <c r="G16" s="9"/>
      <c r="H16" s="10">
        <f t="shared" si="0"/>
        <v>0</v>
      </c>
      <c r="I16" s="9">
        <f t="shared" si="1"/>
        <v>15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12.6" x14ac:dyDescent="0.25">
      <c r="A17" s="9" t="str">
        <f>'1'!A17</f>
        <v>INGENIERIA DE SISTEMAS</v>
      </c>
      <c r="B17" s="9"/>
      <c r="C17" s="9" t="str">
        <f>'1'!C17</f>
        <v>701 A</v>
      </c>
      <c r="D17" s="9" t="str">
        <f>'1'!D17</f>
        <v>IIND</v>
      </c>
      <c r="E17" s="9">
        <f>'1'!E17</f>
        <v>7</v>
      </c>
      <c r="F17" s="9"/>
      <c r="G17" s="9"/>
      <c r="H17" s="10">
        <f t="shared" si="0"/>
        <v>0</v>
      </c>
      <c r="I17" s="9">
        <f t="shared" si="1"/>
        <v>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4.95" x14ac:dyDescent="0.25">
      <c r="A18" s="9" t="str">
        <f>'1'!A18</f>
        <v>MANUFACTURA SUSTENTABLE</v>
      </c>
      <c r="B18" s="9"/>
      <c r="C18" s="9" t="str">
        <f>'1'!C18</f>
        <v>801 M</v>
      </c>
      <c r="D18" s="9" t="str">
        <f>'1'!D18</f>
        <v>IIND</v>
      </c>
      <c r="E18" s="9">
        <f>'1'!E18</f>
        <v>10</v>
      </c>
      <c r="F18" s="9"/>
      <c r="G18" s="9"/>
      <c r="H18" s="10">
        <f t="shared" si="0"/>
        <v>0</v>
      </c>
      <c r="I18" s="9">
        <f t="shared" si="1"/>
        <v>10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2.95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t="12.6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t="12.6" hidden="1" x14ac:dyDescent="0.25"/>
    <row r="37" spans="1:10" ht="45" customHeight="1" x14ac:dyDescent="0.2">
      <c r="B37" s="22" t="str">
        <f>B10</f>
        <v>MARTA GABRIELA LIMON OROZCO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85" zoomScaleNormal="85" zoomScaleSheetLayoutView="100" workbookViewId="0">
      <selection activeCell="G20" sqref="G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2.95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2.95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ht="12.95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5" x14ac:dyDescent="0.35">
      <c r="A8" s="4" t="s">
        <v>3</v>
      </c>
      <c r="B8" s="28" t="s">
        <v>29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AGOSTO-DICIEMBRE  2024</v>
      </c>
      <c r="M8" s="28"/>
      <c r="N8" s="28"/>
    </row>
    <row r="10" spans="1:14" ht="12.95" x14ac:dyDescent="0.3">
      <c r="A10" s="4" t="s">
        <v>8</v>
      </c>
      <c r="B10" s="28" t="str">
        <f>'1'!B10</f>
        <v>MARTA GABRIELA LIMON OROZCO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2.95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ESTUDIO DEL TRABAJO I</v>
      </c>
      <c r="B14" s="9"/>
      <c r="C14" s="9" t="str">
        <f>'1'!C14</f>
        <v>301 A</v>
      </c>
      <c r="D14" s="9" t="str">
        <f>'1'!D14</f>
        <v>IIND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ht="12.6" x14ac:dyDescent="0.25">
      <c r="A15" s="9" t="str">
        <f>'1'!A15</f>
        <v>ESTUDIO DEL TRABAJO I</v>
      </c>
      <c r="B15" s="9"/>
      <c r="C15" s="9" t="str">
        <f>'1'!C15</f>
        <v>301 B</v>
      </c>
      <c r="D15" s="9" t="str">
        <f>'1'!D15</f>
        <v>IIND</v>
      </c>
      <c r="E15" s="9">
        <f>'1'!E15</f>
        <v>11</v>
      </c>
      <c r="F15" s="9"/>
      <c r="G15" s="9"/>
      <c r="H15" s="10">
        <f t="shared" ref="H15:H27" si="3">(F15+G15)/E15</f>
        <v>0</v>
      </c>
      <c r="I15" s="9">
        <f t="shared" si="0"/>
        <v>11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ht="24.95" x14ac:dyDescent="0.25">
      <c r="A16" s="9" t="str">
        <f>'1'!A16</f>
        <v>ESTUDIO DEL TRABAJO I</v>
      </c>
      <c r="B16" s="9"/>
      <c r="C16" s="9" t="str">
        <f>'1'!C16</f>
        <v>301 C</v>
      </c>
      <c r="D16" s="9" t="str">
        <f>'1'!D16</f>
        <v>IIND</v>
      </c>
      <c r="E16" s="9">
        <f>'1'!E16</f>
        <v>15</v>
      </c>
      <c r="F16" s="9"/>
      <c r="G16" s="9"/>
      <c r="H16" s="10">
        <f t="shared" si="3"/>
        <v>0</v>
      </c>
      <c r="I16" s="9">
        <f t="shared" si="0"/>
        <v>15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ht="12.6" x14ac:dyDescent="0.25">
      <c r="A17" s="9" t="str">
        <f>'1'!A17</f>
        <v>INGENIERIA DE SISTEMAS</v>
      </c>
      <c r="B17" s="9"/>
      <c r="C17" s="9" t="str">
        <f>'1'!C17</f>
        <v>701 A</v>
      </c>
      <c r="D17" s="9" t="str">
        <f>'1'!D17</f>
        <v>IIND</v>
      </c>
      <c r="E17" s="9">
        <f>'1'!E17</f>
        <v>7</v>
      </c>
      <c r="F17" s="9"/>
      <c r="G17" s="9"/>
      <c r="H17" s="10">
        <f t="shared" si="3"/>
        <v>0</v>
      </c>
      <c r="I17" s="9">
        <f t="shared" si="0"/>
        <v>7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ht="24.95" x14ac:dyDescent="0.25">
      <c r="A18" s="9" t="str">
        <f>'1'!A18</f>
        <v>MANUFACTURA SUSTENTABLE</v>
      </c>
      <c r="B18" s="9"/>
      <c r="C18" s="9" t="str">
        <f>'1'!C18</f>
        <v>801 M</v>
      </c>
      <c r="D18" s="9" t="str">
        <f>'1'!D18</f>
        <v>IIND</v>
      </c>
      <c r="E18" s="9">
        <f>'1'!E18</f>
        <v>10</v>
      </c>
      <c r="F18" s="9"/>
      <c r="G18" s="9"/>
      <c r="H18" s="10">
        <f t="shared" si="3"/>
        <v>0</v>
      </c>
      <c r="I18" s="9">
        <f t="shared" si="0"/>
        <v>10</v>
      </c>
      <c r="J18" s="10">
        <f t="shared" si="1"/>
        <v>1</v>
      </c>
      <c r="K18" s="9"/>
      <c r="L18" s="10">
        <f t="shared" si="2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2.95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43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t="12.6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t="12.6" hidden="1" x14ac:dyDescent="0.25"/>
    <row r="37" spans="1:10" ht="45" customHeight="1" x14ac:dyDescent="0.2">
      <c r="B37" s="22" t="str">
        <f>B10</f>
        <v>MARTA GABRIELA LIMON OROZCO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ITSSAT</cp:lastModifiedBy>
  <cp:revision/>
  <dcterms:created xsi:type="dcterms:W3CDTF">2021-11-22T14:45:25Z</dcterms:created>
  <dcterms:modified xsi:type="dcterms:W3CDTF">2024-10-23T22:56:47Z</dcterms:modified>
  <cp:category/>
  <cp:contentStatus/>
</cp:coreProperties>
</file>