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AGO-DIC2024/ESCOLARIZADO/REPORTES PARCIALES/"/>
    </mc:Choice>
  </mc:AlternateContent>
  <xr:revisionPtr revIDLastSave="44" documentId="13_ncr:1_{F6C0EC34-A357-4785-9DFB-1235DE4A5569}" xr6:coauthVersionLast="47" xr6:coauthVersionMax="47" xr10:uidLastSave="{043B82EA-E761-416D-815E-2DC97FEBD03E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H14" i="25"/>
  <c r="N28" i="25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/>
  <c r="D14" i="25"/>
  <c r="C14" i="25"/>
  <c r="A14" i="25"/>
  <c r="B10" i="25"/>
  <c r="B37" i="25"/>
  <c r="L8" i="25"/>
  <c r="H8" i="25"/>
  <c r="E8" i="25"/>
  <c r="N28" i="24"/>
  <c r="M28" i="24"/>
  <c r="K28" i="24"/>
  <c r="F28" i="24"/>
  <c r="I19" i="24"/>
  <c r="E18" i="24"/>
  <c r="I18" i="24"/>
  <c r="D18" i="24"/>
  <c r="C18" i="24"/>
  <c r="A18" i="24"/>
  <c r="E17" i="24"/>
  <c r="I17" i="24"/>
  <c r="D17" i="24"/>
  <c r="C17" i="24"/>
  <c r="A17" i="24"/>
  <c r="E16" i="24"/>
  <c r="I16" i="24"/>
  <c r="D16" i="24"/>
  <c r="C16" i="24"/>
  <c r="A16" i="24"/>
  <c r="E15" i="24"/>
  <c r="I15" i="24"/>
  <c r="D15" i="24"/>
  <c r="C15" i="24"/>
  <c r="A15" i="24"/>
  <c r="E14" i="24"/>
  <c r="I14" i="24"/>
  <c r="D14" i="24"/>
  <c r="C14" i="24"/>
  <c r="A14" i="24"/>
  <c r="B10" i="24"/>
  <c r="B37" i="24"/>
  <c r="L8" i="24"/>
  <c r="H8" i="24"/>
  <c r="E8" i="24"/>
  <c r="N28" i="23"/>
  <c r="M28" i="23"/>
  <c r="K28" i="23"/>
  <c r="F28" i="23"/>
  <c r="E18" i="23"/>
  <c r="I18" i="23"/>
  <c r="D18" i="23"/>
  <c r="C18" i="23"/>
  <c r="A18" i="23"/>
  <c r="E17" i="23"/>
  <c r="I17" i="23"/>
  <c r="D17" i="23"/>
  <c r="C17" i="23"/>
  <c r="A17" i="23"/>
  <c r="E16" i="23"/>
  <c r="I16" i="23"/>
  <c r="D16" i="23"/>
  <c r="C16" i="23"/>
  <c r="A16" i="23"/>
  <c r="E15" i="23"/>
  <c r="I15" i="23"/>
  <c r="D15" i="23"/>
  <c r="C15" i="23"/>
  <c r="A15" i="23"/>
  <c r="E14" i="23"/>
  <c r="I14" i="23"/>
  <c r="D14" i="23"/>
  <c r="C14" i="23"/>
  <c r="A14" i="23"/>
  <c r="B10" i="23"/>
  <c r="B37" i="23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L17" i="22"/>
  <c r="A18" i="22"/>
  <c r="C18" i="22"/>
  <c r="D18" i="22"/>
  <c r="E18" i="22"/>
  <c r="L18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L16" i="22"/>
  <c r="I16" i="22"/>
  <c r="L15" i="22"/>
  <c r="I15" i="22"/>
  <c r="I14" i="22"/>
  <c r="B37" i="10"/>
  <c r="N28" i="10"/>
  <c r="M28" i="10"/>
  <c r="K28" i="10"/>
  <c r="F28" i="10"/>
  <c r="E28" i="10"/>
  <c r="L18" i="10"/>
  <c r="I18" i="10"/>
  <c r="L17" i="10"/>
  <c r="I17" i="10"/>
  <c r="L16" i="10"/>
  <c r="I16" i="10"/>
  <c r="L15" i="10"/>
  <c r="I15" i="10"/>
  <c r="L14" i="10"/>
  <c r="I27" i="25"/>
  <c r="J27" i="25"/>
  <c r="H27" i="25"/>
  <c r="I18" i="25"/>
  <c r="J18" i="25"/>
  <c r="H18" i="25"/>
  <c r="I21" i="25"/>
  <c r="J21" i="25"/>
  <c r="H21" i="25"/>
  <c r="I24" i="25"/>
  <c r="J24" i="25"/>
  <c r="H24" i="25"/>
  <c r="I17" i="22"/>
  <c r="I16" i="25"/>
  <c r="J16" i="25"/>
  <c r="H16" i="25"/>
  <c r="I19" i="25"/>
  <c r="J19" i="25"/>
  <c r="H19" i="25"/>
  <c r="I22" i="25"/>
  <c r="J22" i="25"/>
  <c r="H22" i="25"/>
  <c r="I25" i="25"/>
  <c r="J25" i="25"/>
  <c r="H25" i="25"/>
  <c r="I15" i="25"/>
  <c r="J15" i="25"/>
  <c r="H15" i="25"/>
  <c r="I17" i="25"/>
  <c r="J17" i="25"/>
  <c r="H17" i="25"/>
  <c r="I20" i="25"/>
  <c r="J20" i="25"/>
  <c r="H20" i="25"/>
  <c r="I23" i="25"/>
  <c r="J23" i="25"/>
  <c r="H23" i="25"/>
  <c r="I26" i="25"/>
  <c r="J26" i="25"/>
  <c r="H26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E28" i="24"/>
  <c r="L14" i="23"/>
  <c r="L15" i="23"/>
  <c r="L16" i="23"/>
  <c r="L17" i="23"/>
  <c r="L18" i="23"/>
  <c r="E28" i="23"/>
  <c r="I18" i="22"/>
  <c r="L14" i="22"/>
  <c r="E28" i="22"/>
  <c r="I28" i="10"/>
  <c r="L28" i="10"/>
  <c r="I28" i="25"/>
  <c r="J28" i="25"/>
  <c r="L28" i="25"/>
  <c r="H28" i="25"/>
  <c r="I28" i="23"/>
  <c r="L28" i="23"/>
  <c r="I28" i="22"/>
  <c r="L28" i="22"/>
  <c r="L28" i="24" l="1"/>
  <c r="I2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<sst xmlns="http://schemas.openxmlformats.org/spreadsheetml/2006/main" count="203" uniqueCount="48">
  <si>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</si>
  <si>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</si>
  <si>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</si>
  <si>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</si>
  <si>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</si>
  <si>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</si>
  <si>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</si>
  <si>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</si>
  <si>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</si>
  <si>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</si>
  <si>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</si>
  <si>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</si>
  <si>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</si>
  <si>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</si>
  <si>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</si>
  <si>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</si>
  <si>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</si>
  <si>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</si>
  <si>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</si>
  <si>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</si>
  <si>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</si>
  <si>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</si>
  <si>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</si>
  <si>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</si>
  <si>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</si>
  <si>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</si>
  <si>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</si>
  <si>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</si>
  <si>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</si>
  <si>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</si>
  <si>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</si>
  <si>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</si>
  <si>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</si>
  <si>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INGENIERIA DE SISTEMAS</t>
  </si>
  <si>
    <t>701 A</t>
  </si>
  <si>
    <t>IIND</t>
  </si>
  <si>
    <t>FLOR ILIANA CHONTAL PELAYO</t>
  </si>
  <si>
    <t>II</t>
  </si>
  <si>
    <t>AGOSTO-DICIEMBRE  2024</t>
  </si>
  <si>
    <t>ESTUDIO DEL TRABAJO I</t>
  </si>
  <si>
    <t>MANUFACTURA SUSTENTABLE</t>
  </si>
  <si>
    <t>301 A</t>
  </si>
  <si>
    <t>301 B</t>
  </si>
  <si>
    <t>301 C</t>
  </si>
  <si>
    <t>801 M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</si>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</sst>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330613</xdr:colOff>
      <xdr:row>33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8135471"/>
          <a:ext cx="1014172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33</xdr:row>
      <xdr:rowOff>112059</xdr:rowOff>
    </xdr:from>
    <xdr:to>
      <xdr:col>3</xdr:col>
      <xdr:colOff>1077671</xdr:colOff>
      <xdr:row>36</xdr:row>
      <xdr:rowOff>34844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E39D4C-469F-4BD9-8F99-EEAF6BB4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6470" y="7784353"/>
          <a:ext cx="1047789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149411</xdr:colOff>
      <xdr:row>32</xdr:row>
      <xdr:rowOff>52294</xdr:rowOff>
    </xdr:from>
    <xdr:to>
      <xdr:col>3</xdr:col>
      <xdr:colOff>808730</xdr:colOff>
      <xdr:row>33</xdr:row>
      <xdr:rowOff>595138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0DEAA-C6DB-4FF4-8680-628851B5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7529" y="7560235"/>
          <a:ext cx="1047789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38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39</v>
      </c>
      <c r="B14" s="9" t="s">
        <v>21</v>
      </c>
      <c r="C14" s="9" t="s">
        <v>41</v>
      </c>
      <c r="D14" s="9" t="s">
        <v>35</v>
      </c>
      <c r="E14" s="9">
        <v>29</v>
      </c>
      <c r="F14" s="9">
        <v>24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71</v>
      </c>
      <c r="N14" s="15">
        <v>0.83</v>
      </c>
    </row>
    <row r="15" spans="1:14" s="11" customFormat="1" x14ac:dyDescent="0.25">
      <c r="A15" s="8" t="s">
        <v>39</v>
      </c>
      <c r="B15" s="9" t="s">
        <v>21</v>
      </c>
      <c r="C15" s="9" t="s">
        <v>42</v>
      </c>
      <c r="D15" s="9" t="s">
        <v>35</v>
      </c>
      <c r="E15" s="9"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52</v>
      </c>
      <c r="N15" s="15">
        <v>0.64</v>
      </c>
    </row>
    <row r="16" spans="1:14" s="11" customFormat="1" x14ac:dyDescent="0.25">
      <c r="A16" s="8" t="s">
        <v>39</v>
      </c>
      <c r="B16" s="9" t="s">
        <v>21</v>
      </c>
      <c r="C16" s="9" t="s">
        <v>43</v>
      </c>
      <c r="D16" s="9" t="s">
        <v>35</v>
      </c>
      <c r="E16" s="9">
        <v>15</v>
      </c>
      <c r="F16" s="9">
        <v>14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75</v>
      </c>
      <c r="N16" s="15">
        <v>0.8</v>
      </c>
    </row>
    <row r="17" spans="1:14" s="11" customFormat="1" x14ac:dyDescent="0.25">
      <c r="A17" s="8" t="s">
        <v>33</v>
      </c>
      <c r="B17" s="9" t="s">
        <v>21</v>
      </c>
      <c r="C17" s="9" t="s">
        <v>34</v>
      </c>
      <c r="D17" s="9" t="s">
        <v>35</v>
      </c>
      <c r="E17" s="9"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90</v>
      </c>
      <c r="N17" s="15">
        <v>0.72</v>
      </c>
    </row>
    <row r="18" spans="1:14" s="11" customFormat="1" x14ac:dyDescent="0.25">
      <c r="A18" s="8" t="s">
        <v>40</v>
      </c>
      <c r="B18" s="9" t="s">
        <v>21</v>
      </c>
      <c r="C18" s="9" t="s">
        <v>44</v>
      </c>
      <c r="D18" s="9" t="s">
        <v>35</v>
      </c>
      <c r="E18" s="9">
        <v>10</v>
      </c>
      <c r="F18" s="9">
        <v>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59</v>
      </c>
      <c r="N18" s="15">
        <v>0.7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59</v>
      </c>
      <c r="G28" s="17"/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69.400000000000006</v>
      </c>
      <c r="N28" s="19">
        <f>AVERAGE(N14:N27)</f>
        <v>0.7380000000000001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85" zoomScaleNormal="85" zoomScaleSheetLayoutView="100" workbookViewId="0">
      <selection activeCell="N24" sqref="N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</v>
      </c>
      <c r="B14" s="9" t="s">
        <v>37</v>
      </c>
      <c r="C14" s="9" t="str">
        <f>'1'!C14</f>
        <v>301 A</v>
      </c>
      <c r="D14" s="9" t="str">
        <f>'1'!D14</f>
        <v>IIND</v>
      </c>
      <c r="E14" s="9">
        <f>'1'!E14</f>
        <v>29</v>
      </c>
      <c r="F14" s="9">
        <v>26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0.72</v>
      </c>
    </row>
    <row r="15" spans="1:14" s="11" customFormat="1" x14ac:dyDescent="0.25">
      <c r="A15" s="9" t="str">
        <f>'1'!A15</f>
        <v>ESTUDIO DEL TRABAJO I</v>
      </c>
      <c r="B15" s="9" t="s">
        <v>37</v>
      </c>
      <c r="C15" s="9" t="str">
        <f>'1'!C15</f>
        <v>301 B</v>
      </c>
      <c r="D15" s="9" t="str">
        <f>'1'!D15</f>
        <v>IIND</v>
      </c>
      <c r="E15" s="9">
        <f>'1'!E15</f>
        <v>11</v>
      </c>
      <c r="F15" s="9">
        <v>7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49</v>
      </c>
      <c r="N15" s="15">
        <v>0.64</v>
      </c>
    </row>
    <row r="16" spans="1:14" s="11" customFormat="1" ht="25" x14ac:dyDescent="0.25">
      <c r="A16" s="9" t="str">
        <f>'1'!A16</f>
        <v>ESTUDIO DEL TRABAJO I</v>
      </c>
      <c r="B16" s="9" t="s">
        <v>37</v>
      </c>
      <c r="C16" s="9" t="str">
        <f>'1'!C16</f>
        <v>301 C</v>
      </c>
      <c r="D16" s="9" t="str">
        <f>'1'!D16</f>
        <v>IIND</v>
      </c>
      <c r="E16" s="9">
        <f>'1'!E16</f>
        <v>15</v>
      </c>
      <c r="F16" s="9">
        <v>12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67</v>
      </c>
      <c r="N16" s="15">
        <v>0.8</v>
      </c>
    </row>
    <row r="17" spans="1:14" s="11" customFormat="1" x14ac:dyDescent="0.25">
      <c r="A17" s="9" t="str">
        <f>'1'!A17</f>
        <v>INGENIERIA DE SISTEMAS</v>
      </c>
      <c r="B17" s="9" t="s">
        <v>37</v>
      </c>
      <c r="C17" s="9" t="str">
        <f>'1'!C17</f>
        <v>701 A</v>
      </c>
      <c r="D17" s="9" t="str">
        <f>'1'!D17</f>
        <v>IIND</v>
      </c>
      <c r="E17" s="9">
        <f>'1'!E17</f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94</v>
      </c>
      <c r="N17" s="15">
        <v>0.71</v>
      </c>
    </row>
    <row r="18" spans="1:14" s="11" customFormat="1" ht="25" x14ac:dyDescent="0.25">
      <c r="A18" s="9" t="str">
        <f>'1'!A18</f>
        <v>MANUFACTURA SUSTENTABLE</v>
      </c>
      <c r="B18" s="9" t="s">
        <v>37</v>
      </c>
      <c r="C18" s="9" t="str">
        <f>'1'!C18</f>
        <v>801 M</v>
      </c>
      <c r="D18" s="9" t="str">
        <f>'1'!D18</f>
        <v>IIND</v>
      </c>
      <c r="E18" s="9">
        <f>'1'!E18</f>
        <v>10</v>
      </c>
      <c r="F18" s="9">
        <v>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63</v>
      </c>
      <c r="N18" s="15">
        <v>0.7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59</v>
      </c>
      <c r="G28" s="17">
        <f>SUM(G14:G27)</f>
        <v>0</v>
      </c>
      <c r="H28" s="18"/>
      <c r="I28" s="17">
        <f t="shared" si="0"/>
        <v>13</v>
      </c>
      <c r="J28" s="18"/>
      <c r="K28" s="17">
        <f>SUM(K14:K27)</f>
        <v>0</v>
      </c>
      <c r="L28" s="18">
        <f t="shared" si="1"/>
        <v>0</v>
      </c>
      <c r="M28" s="17">
        <f>AVERAGE(M14:M27)</f>
        <v>71.8</v>
      </c>
      <c r="N28" s="19">
        <f>AVERAGE(N14:N27)</f>
        <v>0.71400000000000008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9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</v>
      </c>
      <c r="B14" s="9" t="s">
        <v>45</v>
      </c>
      <c r="C14" s="9" t="str">
        <f>'1'!C14</f>
        <v>301 A</v>
      </c>
      <c r="D14" s="9" t="str">
        <f>'1'!D14</f>
        <v>IIND</v>
      </c>
      <c r="E14" s="9">
        <f>'1'!E14</f>
        <v>29</v>
      </c>
      <c r="F14" s="9">
        <v>25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0.79</v>
      </c>
    </row>
    <row r="15" spans="1:14" s="11" customFormat="1" x14ac:dyDescent="0.25">
      <c r="A15" s="9" t="str">
        <f>'1'!A15</f>
        <v>ESTUDIO DEL TRABAJO I</v>
      </c>
      <c r="B15" s="9" t="s">
        <v>45</v>
      </c>
      <c r="C15" s="9" t="str">
        <f>'1'!C15</f>
        <v>301 B</v>
      </c>
      <c r="D15" s="9" t="str">
        <f>'1'!D15</f>
        <v>IIND</v>
      </c>
      <c r="E15" s="9">
        <f>'1'!E15</f>
        <v>11</v>
      </c>
      <c r="F15" s="9">
        <v>8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57</v>
      </c>
      <c r="N15" s="15">
        <v>0.73</v>
      </c>
    </row>
    <row r="16" spans="1:14" s="11" customFormat="1" ht="25" x14ac:dyDescent="0.25">
      <c r="A16" s="9" t="str">
        <f>'1'!A16</f>
        <v>ESTUDIO DEL TRABAJO I</v>
      </c>
      <c r="B16" s="9" t="s">
        <v>45</v>
      </c>
      <c r="C16" s="9" t="str">
        <f>'1'!C16</f>
        <v>301 C</v>
      </c>
      <c r="D16" s="9" t="str">
        <f>'1'!D16</f>
        <v>IIND</v>
      </c>
      <c r="E16" s="9">
        <f>'1'!E16</f>
        <v>15</v>
      </c>
      <c r="F16" s="9">
        <v>12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70</v>
      </c>
      <c r="N16" s="15">
        <v>0.8</v>
      </c>
    </row>
    <row r="17" spans="1:14" s="11" customFormat="1" x14ac:dyDescent="0.25">
      <c r="A17" s="9" t="str">
        <f>'1'!A17</f>
        <v>INGENIERIA DE SISTEMAS</v>
      </c>
      <c r="B17" s="9" t="s">
        <v>45</v>
      </c>
      <c r="C17" s="9" t="str">
        <f>'1'!C17</f>
        <v>701 A</v>
      </c>
      <c r="D17" s="9" t="str">
        <f>'1'!D17</f>
        <v>IIND</v>
      </c>
      <c r="E17" s="9">
        <f>'1'!E17</f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92</v>
      </c>
      <c r="N17" s="15">
        <v>0.56999999999999995</v>
      </c>
    </row>
    <row r="18" spans="1:14" s="11" customFormat="1" ht="25" x14ac:dyDescent="0.25">
      <c r="A18" s="9" t="str">
        <f>'1'!A18</f>
        <v>MANUFACTURA SUSTENTABLE</v>
      </c>
      <c r="B18" s="9" t="s">
        <v>45</v>
      </c>
      <c r="C18" s="9" t="str">
        <f>'1'!C18</f>
        <v>801 M</v>
      </c>
      <c r="D18" s="9" t="str">
        <f>'1'!D18</f>
        <v>IIND</v>
      </c>
      <c r="E18" s="9">
        <f>'1'!E18</f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65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60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72.8</v>
      </c>
      <c r="N28" s="19">
        <f>AVERAGE(N14:N27)</f>
        <v>0.7380000000000001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</v>
      </c>
      <c r="B14" s="9" t="s">
        <v>46</v>
      </c>
      <c r="C14" s="9" t="str">
        <f>'1'!C14</f>
        <v>301 A</v>
      </c>
      <c r="D14" s="9" t="str">
        <f>'1'!D14</f>
        <v>IIND</v>
      </c>
      <c r="E14" s="9">
        <f>'1'!E14</f>
        <v>29</v>
      </c>
      <c r="F14" s="9">
        <v>26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0.86</v>
      </c>
    </row>
    <row r="15" spans="1:14" s="11" customFormat="1" x14ac:dyDescent="0.25">
      <c r="A15" s="9" t="str">
        <f>'1'!A15</f>
        <v>ESTUDIO DEL TRABAJO I</v>
      </c>
      <c r="B15" s="9" t="s">
        <v>46</v>
      </c>
      <c r="C15" s="9" t="str">
        <f>'1'!C15</f>
        <v>301 B</v>
      </c>
      <c r="D15" s="9" t="str">
        <f>'1'!D15</f>
        <v>IIND</v>
      </c>
      <c r="E15" s="9">
        <f>'1'!E15</f>
        <v>11</v>
      </c>
      <c r="F15" s="9">
        <v>6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45</v>
      </c>
      <c r="N15" s="15">
        <v>0.55000000000000004</v>
      </c>
    </row>
    <row r="16" spans="1:14" s="11" customFormat="1" ht="25" x14ac:dyDescent="0.25">
      <c r="A16" s="9" t="str">
        <f>'1'!A16</f>
        <v>ESTUDIO DEL TRABAJO I</v>
      </c>
      <c r="B16" s="9" t="s">
        <v>46</v>
      </c>
      <c r="C16" s="9" t="str">
        <f>'1'!C16</f>
        <v>301 C</v>
      </c>
      <c r="D16" s="9" t="str">
        <f>'1'!D16</f>
        <v>IIND</v>
      </c>
      <c r="E16" s="9">
        <f>'1'!E16</f>
        <v>15</v>
      </c>
      <c r="F16" s="9">
        <v>13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71</v>
      </c>
      <c r="N16" s="15">
        <v>0.8</v>
      </c>
    </row>
    <row r="17" spans="1:14" s="11" customFormat="1" x14ac:dyDescent="0.25">
      <c r="A17" s="9" t="str">
        <f>'1'!A17</f>
        <v>INGENIERIA DE SISTEMAS</v>
      </c>
      <c r="B17" s="9" t="s">
        <v>46</v>
      </c>
      <c r="C17" s="9" t="str">
        <f>'1'!C17</f>
        <v>701 A</v>
      </c>
      <c r="D17" s="9" t="str">
        <f>'1'!D17</f>
        <v>IIND</v>
      </c>
      <c r="E17" s="9">
        <f>'1'!E17</f>
        <v>7</v>
      </c>
      <c r="F17" s="9">
        <v>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82</v>
      </c>
      <c r="N17" s="15">
        <v>0.56999999999999995</v>
      </c>
    </row>
    <row r="18" spans="1:14" s="11" customFormat="1" ht="25" x14ac:dyDescent="0.25">
      <c r="A18" s="9" t="str">
        <f>'1'!A18</f>
        <v>MANUFACTURA SUSTENTABLE</v>
      </c>
      <c r="B18" s="9" t="s">
        <v>46</v>
      </c>
      <c r="C18" s="9" t="str">
        <f>'1'!C18</f>
        <v>801 M</v>
      </c>
      <c r="D18" s="9" t="str">
        <f>'1'!D18</f>
        <v>IIND</v>
      </c>
      <c r="E18" s="9">
        <f>'1'!E18</f>
        <v>10</v>
      </c>
      <c r="F18" s="9">
        <v>8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65</v>
      </c>
      <c r="N18" s="15">
        <v>0.8</v>
      </c>
    </row>
    <row r="19" spans="1:14" s="11" customFormat="1" x14ac:dyDescent="0.25">
      <c r="A19" s="9" t="s">
        <v>33</v>
      </c>
      <c r="B19" s="9" t="s">
        <v>47</v>
      </c>
      <c r="C19" s="9" t="s">
        <v>34</v>
      </c>
      <c r="D19" s="9" t="s">
        <v>35</v>
      </c>
      <c r="E19" s="9">
        <v>7</v>
      </c>
      <c r="F19" s="9">
        <v>7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82</v>
      </c>
      <c r="N19" s="15">
        <v>0.56999999999999995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67</v>
      </c>
      <c r="G28" s="17"/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71.833333333333329</v>
      </c>
      <c r="N28" s="19">
        <f>AVERAGE(N14:N27)</f>
        <v>0.69166666666666676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G20" sqref="G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AGOSTO-DICIEMBRE  2024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ESTUDIO DEL TRABAJO I</v>
      </c>
      <c r="B14" s="9"/>
      <c r="C14" s="9" t="str">
        <f>'1'!C14</f>
        <v>301 A</v>
      </c>
      <c r="D14" s="9" t="str">
        <f>'1'!D14</f>
        <v>IIND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5">
      <c r="A15" s="9" t="str">
        <f>'1'!A15</f>
        <v>ESTUDIO DEL TRABAJO I</v>
      </c>
      <c r="B15" s="9"/>
      <c r="C15" s="9" t="str">
        <f>'1'!C15</f>
        <v>301 B</v>
      </c>
      <c r="D15" s="9" t="str">
        <f>'1'!D15</f>
        <v>IIND</v>
      </c>
      <c r="E15" s="9">
        <f>'1'!E15</f>
        <v>11</v>
      </c>
      <c r="F15" s="9"/>
      <c r="G15" s="9"/>
      <c r="H15" s="10">
        <f t="shared" ref="H15:H27" si="3">(F15+G15)/E15</f>
        <v>0</v>
      </c>
      <c r="I15" s="9">
        <f t="shared" si="0"/>
        <v>11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" x14ac:dyDescent="0.25">
      <c r="A16" s="9" t="str">
        <f>'1'!A16</f>
        <v>ESTUDIO DEL TRABAJO I</v>
      </c>
      <c r="B16" s="9"/>
      <c r="C16" s="9" t="str">
        <f>'1'!C16</f>
        <v>301 C</v>
      </c>
      <c r="D16" s="9" t="str">
        <f>'1'!D16</f>
        <v>IIND</v>
      </c>
      <c r="E16" s="9">
        <f>'1'!E16</f>
        <v>15</v>
      </c>
      <c r="F16" s="9"/>
      <c r="G16" s="9"/>
      <c r="H16" s="10">
        <f t="shared" si="3"/>
        <v>0</v>
      </c>
      <c r="I16" s="9">
        <f t="shared" si="0"/>
        <v>15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 t="str">
        <f>'1'!A17</f>
        <v>INGENIERIA DE SISTEMAS</v>
      </c>
      <c r="B17" s="9"/>
      <c r="C17" s="9" t="str">
        <f>'1'!C17</f>
        <v>701 A</v>
      </c>
      <c r="D17" s="9" t="str">
        <f>'1'!D17</f>
        <v>IIND</v>
      </c>
      <c r="E17" s="9">
        <f>'1'!E17</f>
        <v>7</v>
      </c>
      <c r="F17" s="9"/>
      <c r="G17" s="9"/>
      <c r="H17" s="10">
        <f t="shared" si="3"/>
        <v>0</v>
      </c>
      <c r="I17" s="9">
        <f t="shared" si="0"/>
        <v>7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ht="25" x14ac:dyDescent="0.25">
      <c r="A18" s="9" t="str">
        <f>'1'!A18</f>
        <v>MANUFACTURA SUSTENTABLE</v>
      </c>
      <c r="B18" s="9"/>
      <c r="C18" s="9" t="str">
        <f>'1'!C18</f>
        <v>801 M</v>
      </c>
      <c r="D18" s="9" t="str">
        <f>'1'!D18</f>
        <v>IIND</v>
      </c>
      <c r="E18" s="9">
        <f>'1'!E18</f>
        <v>10</v>
      </c>
      <c r="F18" s="9"/>
      <c r="G18" s="9"/>
      <c r="H18" s="10">
        <f t="shared" si="3"/>
        <v>0</v>
      </c>
      <c r="I18" s="9">
        <f t="shared" si="0"/>
        <v>10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43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dcterms:created xsi:type="dcterms:W3CDTF">2021-11-22T14:45:25Z</dcterms:created>
  <dcterms:modified xsi:type="dcterms:W3CDTF">2024-12-04T14:58:06Z</dcterms:modified>
  <cp:category/>
  <cp:contentStatus/>
</cp:coreProperties>
</file>