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SGI ESCOLARIZADO\REPORTE 1\"/>
    </mc:Choice>
  </mc:AlternateContent>
  <xr:revisionPtr revIDLastSave="0" documentId="13_ncr:1_{46B24D97-09D2-40A3-905C-53A3EE6F0D31}" xr6:coauthVersionLast="47" xr6:coauthVersionMax="47" xr10:uidLastSave="{00000000-0000-0000-0000-000000000000}"/>
  <bookViews>
    <workbookView xWindow="-110" yWindow="-110" windowWidth="19420" windowHeight="10300" firstSheet="2" activeTab="4" xr2:uid="{00000000-000D-0000-FFFF-FFFF00000000}"/>
  </bookViews>
  <sheets>
    <sheet name="INGENIERIA DE PROCESOS" sheetId="7" r:id="rId1"/>
    <sheet name="GESTION DEL CAPITAL HUMANO" sheetId="8" r:id="rId2"/>
    <sheet name="GEST PRODUC II A" sheetId="1" r:id="rId3"/>
    <sheet name="GEST PRODUC II B" sheetId="4" r:id="rId4"/>
    <sheet name="CALIDAD APLIC GEST EMPRES" sheetId="9" r:id="rId5"/>
    <sheet name="FINAL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2" i="9" l="1"/>
  <c r="O52" i="9"/>
  <c r="N52" i="9"/>
  <c r="M52" i="9"/>
  <c r="L52" i="9"/>
  <c r="K52" i="9"/>
  <c r="P51" i="9"/>
  <c r="P54" i="9" s="1"/>
  <c r="O51" i="9"/>
  <c r="O54" i="9" s="1"/>
  <c r="N51" i="9"/>
  <c r="N54" i="9" s="1"/>
  <c r="M51" i="9"/>
  <c r="M54" i="9" s="1"/>
  <c r="L51" i="9"/>
  <c r="L54" i="9" s="1"/>
  <c r="K51" i="9"/>
  <c r="K54" i="9" s="1"/>
  <c r="P50" i="9"/>
  <c r="P53" i="9" s="1"/>
  <c r="O50" i="9"/>
  <c r="O53" i="9" s="1"/>
  <c r="N50" i="9"/>
  <c r="N53" i="9" s="1"/>
  <c r="M50" i="9"/>
  <c r="M53" i="9" s="1"/>
  <c r="L50" i="9"/>
  <c r="L53" i="9" s="1"/>
  <c r="K50" i="9"/>
  <c r="K53" i="9" s="1"/>
  <c r="J50" i="9"/>
  <c r="B28" i="9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Q18" i="9"/>
  <c r="B16" i="9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11" i="9"/>
  <c r="B12" i="9" s="1"/>
  <c r="B13" i="9" s="1"/>
  <c r="B14" i="9" s="1"/>
  <c r="B11" i="4"/>
  <c r="B12" i="4"/>
  <c r="B13" i="4"/>
  <c r="P52" i="8"/>
  <c r="O52" i="8"/>
  <c r="N52" i="8"/>
  <c r="M52" i="8"/>
  <c r="L52" i="8"/>
  <c r="K52" i="8"/>
  <c r="P51" i="8"/>
  <c r="P54" i="8" s="1"/>
  <c r="O51" i="8"/>
  <c r="O54" i="8" s="1"/>
  <c r="N51" i="8"/>
  <c r="N54" i="8" s="1"/>
  <c r="M51" i="8"/>
  <c r="M54" i="8" s="1"/>
  <c r="L51" i="8"/>
  <c r="L54" i="8" s="1"/>
  <c r="K51" i="8"/>
  <c r="K54" i="8" s="1"/>
  <c r="P50" i="8"/>
  <c r="P53" i="8" s="1"/>
  <c r="O50" i="8"/>
  <c r="O53" i="8" s="1"/>
  <c r="N50" i="8"/>
  <c r="N53" i="8" s="1"/>
  <c r="M50" i="8"/>
  <c r="M53" i="8" s="1"/>
  <c r="L50" i="8"/>
  <c r="L53" i="8" s="1"/>
  <c r="K50" i="8"/>
  <c r="K53" i="8" s="1"/>
  <c r="J50" i="8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10" i="8"/>
  <c r="P52" i="7"/>
  <c r="O52" i="7"/>
  <c r="N52" i="7"/>
  <c r="M52" i="7"/>
  <c r="L52" i="7"/>
  <c r="K52" i="7"/>
  <c r="P51" i="7"/>
  <c r="P54" i="7" s="1"/>
  <c r="O51" i="7"/>
  <c r="O54" i="7" s="1"/>
  <c r="N51" i="7"/>
  <c r="N54" i="7" s="1"/>
  <c r="M51" i="7"/>
  <c r="M54" i="7" s="1"/>
  <c r="L51" i="7"/>
  <c r="L54" i="7" s="1"/>
  <c r="K51" i="7"/>
  <c r="K54" i="7" s="1"/>
  <c r="P50" i="7"/>
  <c r="P53" i="7" s="1"/>
  <c r="O50" i="7"/>
  <c r="O53" i="7" s="1"/>
  <c r="N50" i="7"/>
  <c r="N53" i="7" s="1"/>
  <c r="M50" i="7"/>
  <c r="M53" i="7" s="1"/>
  <c r="L50" i="7"/>
  <c r="L53" i="7" s="1"/>
  <c r="K50" i="7"/>
  <c r="K53" i="7" s="1"/>
  <c r="J5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J54" i="9" l="1"/>
  <c r="J53" i="9"/>
  <c r="Q52" i="9"/>
  <c r="Q50" i="9"/>
  <c r="Q53" i="9" s="1"/>
  <c r="Q51" i="9"/>
  <c r="Q54" i="9" s="1"/>
  <c r="Q52" i="8"/>
  <c r="J54" i="8"/>
  <c r="J53" i="8"/>
  <c r="J54" i="7"/>
  <c r="Q52" i="7"/>
  <c r="J53" i="7"/>
  <c r="Q50" i="8"/>
  <c r="Q51" i="8"/>
  <c r="Q50" i="7"/>
  <c r="Q53" i="7" s="1"/>
  <c r="Q51" i="7"/>
  <c r="Q54" i="7" s="1"/>
  <c r="J51" i="1"/>
  <c r="Q52" i="4"/>
  <c r="P52" i="4"/>
  <c r="O52" i="4"/>
  <c r="N52" i="4"/>
  <c r="M52" i="4"/>
  <c r="L52" i="4"/>
  <c r="K52" i="4"/>
  <c r="Q51" i="4"/>
  <c r="Q54" i="4" s="1"/>
  <c r="P51" i="4"/>
  <c r="P54" i="4" s="1"/>
  <c r="O51" i="4"/>
  <c r="O54" i="4" s="1"/>
  <c r="N51" i="4"/>
  <c r="N54" i="4" s="1"/>
  <c r="M51" i="4"/>
  <c r="M54" i="4" s="1"/>
  <c r="L51" i="4"/>
  <c r="L54" i="4" s="1"/>
  <c r="K51" i="4"/>
  <c r="K54" i="4" s="1"/>
  <c r="J54" i="4"/>
  <c r="Q50" i="4"/>
  <c r="Q53" i="4" s="1"/>
  <c r="P50" i="4"/>
  <c r="P53" i="4" s="1"/>
  <c r="O50" i="4"/>
  <c r="O53" i="4" s="1"/>
  <c r="N50" i="4"/>
  <c r="N53" i="4" s="1"/>
  <c r="M50" i="4"/>
  <c r="M53" i="4" s="1"/>
  <c r="L50" i="4"/>
  <c r="L53" i="4" s="1"/>
  <c r="K50" i="4"/>
  <c r="K53" i="4" s="1"/>
  <c r="J50" i="4"/>
  <c r="J53" i="4" s="1"/>
  <c r="B14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P53" i="1" s="1"/>
  <c r="O50" i="1"/>
  <c r="O53" i="1" s="1"/>
  <c r="N50" i="1"/>
  <c r="N53" i="1" s="1"/>
  <c r="M50" i="1"/>
  <c r="M53" i="1" s="1"/>
  <c r="L50" i="1"/>
  <c r="L53" i="1" s="1"/>
  <c r="K50" i="1"/>
  <c r="K53" i="1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Q54" i="8" l="1"/>
  <c r="Q53" i="8"/>
  <c r="J50" i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<sst xmlns="http://schemas.openxmlformats.org/spreadsheetml/2006/main" count="391" uniqueCount="235">
  <si>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</si>
  <si>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</si>
  <si>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</si>
  <si>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</si>
  <si>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</si>
  <si>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</si>
  <si>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</si>
  <si>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</si>
  <si>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</si>
  <si>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</si>
  <si>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</si>
  <si>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</si>
  <si>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</si>
  <si>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</si>
  <si>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</si>
  <si>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</si>
  <si>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</si>
  <si>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</si>
  <si>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</si>
  <si>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</si>
  <si>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</si>
  <si>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</si>
  <si>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</si>
  <si>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</si>
  <si>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</si>
  <si>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</si>
  <si>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I.I. YARI DE LA LUZ ALFARO CARVAJAL</t>
  </si>
  <si>
    <t>SEPTIEMBRE 23-ENERO 24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</si>
  <si>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</si>
  <si>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</si>
  <si>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</si>
  <si>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</si>
  <si>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</si>
  <si>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</si>
  <si>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</si>
  <si>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</si>
  <si>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</si>
  <si>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</si>
  <si>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</si>
  <si>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</si>
  <si>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</si>
  <si>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</si>
  <si>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</si>
  <si>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POLITO TENORIO ANGEL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</si>
  <si>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</si>
  <si>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</si>
  <si>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</si>
  <si>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</si>
  <si>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</si>
  <si>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</si>
  <si>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</si>
  <si>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</si>
  <si>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</si>
  <si>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</si>
  <si>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</si>
  <si>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</si>
  <si>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</si>
  <si>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</si>
  <si>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</si>
  <si>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</si>
  <si>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</si>
  <si>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</si>
  <si>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</si>
  <si>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</si>
  <si>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</si>
  <si>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</si>
  <si>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</si>
  <si>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</si>
  <si>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</si>
  <si>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</si>
  <si>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</si>
  <si>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</si>
  <si>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</si>
  <si>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</si>
  <si>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</si>
  <si>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</si>
  <si>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</si>
  <si>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</si>
  <si>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</si>
  <si>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</si>
  <si>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</si>
  <si>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</si>
  <si>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</si>
  <si>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211U0352</t>
  </si>
  <si>
    <t>211U0267</t>
  </si>
  <si>
    <t>211U0354</t>
  </si>
  <si>
    <t>211U0275</t>
  </si>
  <si>
    <t>211U0362</t>
  </si>
  <si>
    <t>211U0363</t>
  </si>
  <si>
    <t>211U0364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</si>
  <si>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</si>
  <si>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</si>
  <si>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</si>
  <si>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</si>
  <si>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</si>
  <si>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MORA LUNA EDGAR DE JESUS</t>
  </si>
  <si>
    <t>MORALES AZAMAR GLADYS STEFANY</t>
  </si>
  <si>
    <t>PEREZ HERNANDEZ ESTHEFANIA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</si>
  <si>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</si>
  <si>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</si>
  <si>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</si>
  <si>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</si>
  <si>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</si>
  <si>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</si>
  <si>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</si>
  <si>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221U0420</t>
  </si>
  <si>
    <t>BAXIN SANCHEZ RAMSES DE JESUS</t>
  </si>
  <si>
    <t>221U0489</t>
  </si>
  <si>
    <t>221U0472</t>
  </si>
  <si>
    <t>SUAREZ LINARES LINDA GUADALUPE</t>
  </si>
  <si>
    <t>N.A.</t>
  </si>
  <si>
    <t>INGENIERIA DE PROCESOS</t>
  </si>
  <si>
    <t>AGOSTO-DICIEMBRE 24</t>
  </si>
  <si>
    <t>507 A</t>
  </si>
  <si>
    <t>ABRAJAN PÉREZ EMELY</t>
  </si>
  <si>
    <t>ALARCÓN XALA JHOANA SAMANTHA</t>
  </si>
  <si>
    <t>ARANGUTE PÍO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</si>
  <si>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</si>
  <si>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</si>
  <si>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</si>
  <si>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</si>
  <si>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</si>
  <si>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</si>
  <si>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JOSELÍN GUADALUPE</t>
  </si>
  <si>
    <t>CONTRERAS PAXTIÁN MAYTÉ</t>
  </si>
  <si>
    <t>CONTRERAS VELASCO BRENDA SARAHÍ</t>
  </si>
  <si>
    <t>DÍAZ OY DIEGO MANUEL</t>
  </si>
  <si>
    <t>DOMÍNGUEZ CRUZ MARELIT</t>
  </si>
  <si>
    <t>ESCOBAR ESCOBAR LUIS RODOLFO</t>
  </si>
  <si>
    <t>ESCRIBANO GRACIA EVELIN NAYELI</t>
  </si>
  <si>
    <t>GAPI ASCANIO AZALIA ANEYRA</t>
  </si>
  <si>
    <t>GARCÍA FONSECA SHANIA PATRICIA</t>
  </si>
  <si>
    <t>GARCÍA RUEDA DEREK ALEJANDRO</t>
  </si>
  <si>
    <t>GAYTÁN DELGADO FÁTIMA ISABEL</t>
  </si>
  <si>
    <t>MARTÍNEZ FONSECA FÁTIMA LARISSA</t>
  </si>
  <si>
    <t>OJEDA LUA ALBERTO</t>
  </si>
  <si>
    <t>ORTIZ GOREL YAMILA</t>
  </si>
  <si>
    <t>RAMÍREZ PÉREZ ÁNGEL GABRIEL</t>
  </si>
  <si>
    <t>TRICHE HIPÓLITO CITLALI</t>
  </si>
  <si>
    <t>USCANGA CERBANTES MARIELA</t>
  </si>
  <si>
    <t>VELASCO MAULEÓN ALESSANDRO ABISAID</t>
  </si>
  <si>
    <t>VILLALOBOS PUCHETA ARIEL MICHELL</t>
  </si>
  <si>
    <t>XOLIO PELAYO DARINA</t>
  </si>
  <si>
    <t>ZAPO SANTIAGO ROBERTO</t>
  </si>
  <si>
    <t>221U0410</t>
  </si>
  <si>
    <t>221U0411</t>
  </si>
  <si>
    <t>221U0417</t>
  </si>
  <si>
    <t>221U0415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</si>
  <si>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</si>
  <si>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</si>
  <si>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</si>
  <si>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</si>
  <si>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</si>
  <si>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</si>
  <si>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</si>
  <si>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</si>
  <si>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</si>
  <si>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</si>
  <si>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</si>
  <si>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</si>
  <si>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</si>
  <si>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</si>
  <si>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</si>
  <si>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</si>
  <si>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221U0459</t>
  </si>
  <si>
    <t>221U0672</t>
  </si>
  <si>
    <t>221U0481</t>
  </si>
  <si>
    <t>221U0484</t>
  </si>
  <si>
    <t>221U0485</t>
  </si>
  <si>
    <t>221U0487</t>
  </si>
  <si>
    <t>GESTIÒN DEL CAPITAL HUMANO</t>
  </si>
  <si>
    <t>507 B</t>
  </si>
  <si>
    <t>ALEMAN PRIETO GENESIS MILAGROS</t>
  </si>
  <si>
    <t>ARRES XOLO ARLETTE DEL CARMEN</t>
  </si>
  <si>
    <t>AZAMAR AZAMAR ANA LIZZET</t>
  </si>
  <si>
    <t>BARRIENTOS COTA JESSICA SARAHI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</si>
  <si>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</si>
  <si>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</si>
  <si>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</si>
  <si>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</si>
  <si>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</si>
  <si>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LIZBETH</t>
  </si>
  <si>
    <t>CORTES TAXILAGA MARTIZA</t>
  </si>
  <si>
    <t>CORTES VILLEGAS VICTOR MANUEL</t>
  </si>
  <si>
    <t>CRUZ COTO KEVIN IMANOL</t>
  </si>
  <si>
    <t>HERNANDEZ ARRES MARY JOSE</t>
  </si>
  <si>
    <t xml:space="preserve">IXTEPAN BUSTAMANTE JORGE LUIS </t>
  </si>
  <si>
    <t>IXTEPAN CHIPOL CESAR SAUL</t>
  </si>
  <si>
    <t>MARTINEZ ASCANO KENIA MARIA</t>
  </si>
  <si>
    <t>MENDOZA IGNOT HANNIA ITZEL</t>
  </si>
  <si>
    <t>MONTALVO GRACIA MIRANDA</t>
  </si>
  <si>
    <t>OLIN PEREZ JANITZZI JANNET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</si>
  <si>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</si>
  <si>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</si>
  <si>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</si>
  <si>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</si>
  <si>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</si>
  <si>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</si>
  <si>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 xml:space="preserve">SEBA IXTEPAN ELIZABETH </t>
  </si>
  <si>
    <t>TAXILAGA ARENAL DIANA MARIA</t>
  </si>
  <si>
    <t>VELASCO TEOBA JAZMIN</t>
  </si>
  <si>
    <t>VERGARA POLITO ROBERTO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</si>
  <si>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</si>
  <si>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</si>
  <si>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</si>
  <si>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</si>
  <si>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</si>
  <si>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</si>
  <si>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</si>
  <si>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</si>
  <si>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</si>
  <si>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</si>
  <si>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</si>
  <si>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</si>
  <si>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</si>
  <si>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</si>
  <si>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221U0458</t>
  </si>
  <si>
    <t>221U0460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</si>
  <si>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</si>
  <si>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</si>
  <si>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</si>
  <si>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</si>
  <si>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</si>
  <si>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</si>
  <si>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</si>
  <si>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</si>
  <si>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</si>
  <si>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</si>
  <si>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>221U0482</t>
  </si>
  <si>
    <t>221U0483</t>
  </si>
  <si>
    <t>707 A</t>
  </si>
  <si>
    <t>707 B</t>
  </si>
  <si>
    <t>MALDONADO MALAGA MARÍA JOSÉ</t>
  </si>
  <si>
    <t>GESTIÒN DE LA PRODUCCIÒN II</t>
  </si>
  <si>
    <t>CALIDAD APLICADA A LA GESTIÒN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</si>
</sst>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1" fontId="4" fillId="0" borderId="2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 applyAlignment="1">
      <alignment horizontal="center"/>
    </xf>
    <xf numFmtId="4" fontId="1" fillId="3" borderId="7" xfId="0" applyNumberFormat="1" applyFont="1" applyFill="1" applyBorder="1"/>
    <xf numFmtId="1" fontId="3" fillId="4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7" xfId="0" applyBorder="1" applyAlignment="1">
      <alignment vertical="center"/>
    </xf>
    <xf numFmtId="4" fontId="11" fillId="3" borderId="7" xfId="0" applyNumberFormat="1" applyFont="1" applyFill="1" applyBorder="1" applyAlignment="1">
      <alignment horizontal="center"/>
    </xf>
    <xf numFmtId="4" fontId="1" fillId="3" borderId="7" xfId="0" applyNumberFormat="1" applyFont="1" applyFill="1" applyBorder="1" applyAlignment="1">
      <alignment horizontal="center"/>
    </xf>
    <xf numFmtId="0" fontId="10" fillId="0" borderId="7" xfId="0" applyFont="1" applyBorder="1" applyAlignment="1">
      <alignment vertical="center"/>
    </xf>
    <xf numFmtId="0" fontId="0" fillId="3" borderId="7" xfId="0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12" fillId="0" borderId="29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2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6" xfId="0" applyFont="1" applyBorder="1"/>
    <xf numFmtId="0" fontId="12" fillId="0" borderId="26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23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13" fillId="0" borderId="18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7" xfId="0" applyFont="1" applyBorder="1"/>
    <xf numFmtId="0" fontId="6" fillId="0" borderId="7" xfId="0" applyFont="1" applyBorder="1"/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55562</xdr:colOff>
      <xdr:row>53</xdr:row>
      <xdr:rowOff>44980</xdr:rowOff>
    </xdr:from>
    <xdr:to>
      <xdr:col>12</xdr:col>
      <xdr:colOff>508809</xdr:colOff>
      <xdr:row>56</xdr:row>
      <xdr:rowOff>192773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2E4E5B-DDFC-4C2A-ADD4-D0562406E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87312</xdr:colOff>
      <xdr:row>54</xdr:row>
      <xdr:rowOff>119063</xdr:rowOff>
    </xdr:from>
    <xdr:to>
      <xdr:col>13</xdr:col>
      <xdr:colOff>328893</xdr:colOff>
      <xdr:row>58</xdr:row>
      <xdr:rowOff>71065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4DB3BD-5100-44C1-95C5-394DEB1C5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87312</xdr:colOff>
      <xdr:row>54</xdr:row>
      <xdr:rowOff>103188</xdr:rowOff>
    </xdr:from>
    <xdr:to>
      <xdr:col>12</xdr:col>
      <xdr:colOff>540559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8E5250-1A67-4B59-A5B2-F21765FA30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130A-BEAC-44BF-B249-7D6C56287E26}">
  <dimension ref="B2:R100"/>
  <sheetViews>
    <sheetView topLeftCell="A35" zoomScale="110" zoomScaleNormal="110" workbookViewId="0">
      <selection activeCell="T52" sqref="T52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6328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8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1"/>
      <c r="R2" s="1"/>
    </row>
    <row r="3" spans="2:18" ht="14.5" x14ac:dyDescent="0.35">
      <c r="C3" s="60" t="s">
        <v>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3"/>
      <c r="R3" s="3"/>
    </row>
    <row r="4" spans="2:18" ht="14.5" x14ac:dyDescent="0.35">
      <c r="C4" t="s">
        <v>2</v>
      </c>
      <c r="D4" s="61" t="s">
        <v>111</v>
      </c>
      <c r="E4" s="62"/>
      <c r="F4" s="62"/>
      <c r="G4" s="62"/>
      <c r="I4" t="s">
        <v>3</v>
      </c>
      <c r="J4" s="63" t="s">
        <v>113</v>
      </c>
      <c r="K4" s="62"/>
      <c r="M4" t="s">
        <v>4</v>
      </c>
      <c r="N4" s="64">
        <v>45560</v>
      </c>
      <c r="O4" s="62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3" t="s">
        <v>112</v>
      </c>
      <c r="E6" s="62"/>
      <c r="F6" s="62"/>
      <c r="G6" s="62"/>
      <c r="I6" s="65" t="s">
        <v>6</v>
      </c>
      <c r="J6" s="59"/>
      <c r="K6" s="66" t="s">
        <v>26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7" t="s">
        <v>9</v>
      </c>
      <c r="E8" s="68"/>
      <c r="F8" s="68"/>
      <c r="G8" s="68"/>
      <c r="H8" s="68"/>
      <c r="I8" s="69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6" customHeight="1" x14ac:dyDescent="0.35">
      <c r="B9" s="9">
        <v>1</v>
      </c>
      <c r="C9" s="39" t="s">
        <v>144</v>
      </c>
      <c r="D9" s="70" t="s">
        <v>114</v>
      </c>
      <c r="E9" s="71"/>
      <c r="F9" s="71"/>
      <c r="G9" s="71"/>
      <c r="H9" s="71"/>
      <c r="I9" s="72"/>
      <c r="J9" s="41">
        <v>92</v>
      </c>
      <c r="K9" s="7"/>
      <c r="L9" s="7"/>
      <c r="M9" s="7"/>
      <c r="N9" s="7"/>
      <c r="O9" s="7"/>
      <c r="P9" s="7"/>
      <c r="Q9" s="10"/>
    </row>
    <row r="10" spans="2:18" ht="15" customHeight="1" x14ac:dyDescent="0.35">
      <c r="B10" s="9">
        <f t="shared" ref="B10:B48" si="0">B9+1</f>
        <v>2</v>
      </c>
      <c r="C10" s="39" t="s">
        <v>145</v>
      </c>
      <c r="D10" s="55" t="s">
        <v>115</v>
      </c>
      <c r="E10" s="56"/>
      <c r="F10" s="56"/>
      <c r="G10" s="56"/>
      <c r="H10" s="56"/>
      <c r="I10" s="57"/>
      <c r="J10" s="41">
        <v>83</v>
      </c>
      <c r="K10" s="7"/>
      <c r="L10" s="7"/>
      <c r="M10" s="7"/>
      <c r="N10" s="7"/>
      <c r="O10" s="7"/>
      <c r="P10" s="7"/>
      <c r="Q10" s="10"/>
    </row>
    <row r="11" spans="2:18" ht="17.5" customHeight="1" x14ac:dyDescent="0.35">
      <c r="B11" s="9">
        <f t="shared" si="0"/>
        <v>3</v>
      </c>
      <c r="C11" s="39" t="s">
        <v>146</v>
      </c>
      <c r="D11" s="73" t="s">
        <v>116</v>
      </c>
      <c r="E11" s="56"/>
      <c r="F11" s="56"/>
      <c r="G11" s="56"/>
      <c r="H11" s="56"/>
      <c r="I11" s="57"/>
      <c r="J11" s="41">
        <v>71</v>
      </c>
      <c r="K11" s="7"/>
      <c r="L11" s="7"/>
      <c r="M11" s="7"/>
      <c r="N11" s="7"/>
      <c r="O11" s="7"/>
      <c r="P11" s="7"/>
      <c r="Q11" s="10"/>
    </row>
    <row r="12" spans="2:18" ht="16.5" customHeight="1" x14ac:dyDescent="0.35">
      <c r="B12" s="9">
        <f t="shared" si="0"/>
        <v>4</v>
      </c>
      <c r="C12" s="39" t="s">
        <v>147</v>
      </c>
      <c r="D12" s="73" t="s">
        <v>117</v>
      </c>
      <c r="E12" s="56"/>
      <c r="F12" s="56"/>
      <c r="G12" s="56"/>
      <c r="H12" s="56"/>
      <c r="I12" s="57"/>
      <c r="J12" s="41">
        <v>92</v>
      </c>
      <c r="K12" s="7"/>
      <c r="L12" s="7"/>
      <c r="M12" s="7"/>
      <c r="N12" s="7"/>
      <c r="O12" s="7"/>
      <c r="P12" s="7"/>
      <c r="Q12" s="10"/>
    </row>
    <row r="13" spans="2:18" ht="16" customHeight="1" x14ac:dyDescent="0.35">
      <c r="B13" s="9">
        <f t="shared" si="0"/>
        <v>5</v>
      </c>
      <c r="C13" s="39" t="s">
        <v>148</v>
      </c>
      <c r="D13" s="55" t="s">
        <v>118</v>
      </c>
      <c r="E13" s="56"/>
      <c r="F13" s="56"/>
      <c r="G13" s="56"/>
      <c r="H13" s="56"/>
      <c r="I13" s="57"/>
      <c r="J13" s="41">
        <v>92</v>
      </c>
      <c r="K13" s="7"/>
      <c r="L13" s="7"/>
      <c r="M13" s="7"/>
      <c r="N13" s="7"/>
      <c r="O13" s="7"/>
      <c r="P13" s="7"/>
      <c r="Q13" s="10"/>
    </row>
    <row r="14" spans="2:18" ht="16.5" customHeight="1" x14ac:dyDescent="0.35">
      <c r="B14" s="9">
        <f t="shared" si="0"/>
        <v>6</v>
      </c>
      <c r="C14" s="39" t="s">
        <v>149</v>
      </c>
      <c r="D14" s="75" t="s">
        <v>119</v>
      </c>
      <c r="E14" s="76"/>
      <c r="F14" s="76"/>
      <c r="G14" s="76"/>
      <c r="H14" s="76"/>
      <c r="I14" s="85"/>
      <c r="J14" s="41">
        <v>94</v>
      </c>
      <c r="K14" s="7"/>
      <c r="L14" s="7"/>
      <c r="M14" s="7"/>
      <c r="N14" s="7"/>
      <c r="O14" s="7"/>
      <c r="P14" s="7"/>
      <c r="Q14" s="10"/>
    </row>
    <row r="15" spans="2:18" ht="16.5" customHeight="1" x14ac:dyDescent="0.35">
      <c r="B15" s="9">
        <f t="shared" si="0"/>
        <v>7</v>
      </c>
      <c r="C15" s="39" t="s">
        <v>150</v>
      </c>
      <c r="D15" s="70" t="s">
        <v>120</v>
      </c>
      <c r="E15" s="71"/>
      <c r="F15" s="71"/>
      <c r="G15" s="71"/>
      <c r="H15" s="71"/>
      <c r="I15" s="72"/>
      <c r="J15" s="41">
        <v>94</v>
      </c>
      <c r="K15" s="7"/>
      <c r="L15" s="7"/>
      <c r="M15" s="7"/>
      <c r="N15" s="7"/>
      <c r="O15" s="7"/>
      <c r="P15" s="7"/>
      <c r="Q15" s="10"/>
    </row>
    <row r="16" spans="2:18" ht="16.5" customHeight="1" x14ac:dyDescent="0.35">
      <c r="B16" s="9">
        <f t="shared" si="0"/>
        <v>8</v>
      </c>
      <c r="C16" s="39" t="s">
        <v>151</v>
      </c>
      <c r="D16" s="55" t="s">
        <v>121</v>
      </c>
      <c r="E16" s="56"/>
      <c r="F16" s="56"/>
      <c r="G16" s="56"/>
      <c r="H16" s="56"/>
      <c r="I16" s="57"/>
      <c r="J16" s="41">
        <v>76</v>
      </c>
      <c r="K16" s="7"/>
      <c r="L16" s="7"/>
      <c r="M16" s="7"/>
      <c r="N16" s="7"/>
      <c r="O16" s="7"/>
      <c r="P16" s="7"/>
      <c r="Q16" s="10"/>
    </row>
    <row r="17" spans="2:17" ht="17" customHeight="1" x14ac:dyDescent="0.35">
      <c r="B17" s="9">
        <f t="shared" si="0"/>
        <v>9</v>
      </c>
      <c r="C17" s="39" t="s">
        <v>152</v>
      </c>
      <c r="D17" s="55" t="s">
        <v>122</v>
      </c>
      <c r="E17" s="56"/>
      <c r="F17" s="56"/>
      <c r="G17" s="56"/>
      <c r="H17" s="56"/>
      <c r="I17" s="57"/>
      <c r="J17" s="41">
        <v>90</v>
      </c>
      <c r="K17" s="7"/>
      <c r="L17" s="7"/>
      <c r="M17" s="7"/>
      <c r="N17" s="7"/>
      <c r="O17" s="7"/>
      <c r="P17" s="7"/>
      <c r="Q17" s="10"/>
    </row>
    <row r="18" spans="2:17" ht="15.5" customHeight="1" x14ac:dyDescent="0.35">
      <c r="B18" s="9">
        <f t="shared" si="0"/>
        <v>10</v>
      </c>
      <c r="C18" s="39" t="s">
        <v>153</v>
      </c>
      <c r="D18" s="75" t="s">
        <v>123</v>
      </c>
      <c r="E18" s="76"/>
      <c r="F18" s="76"/>
      <c r="G18" s="76"/>
      <c r="H18" s="76"/>
      <c r="I18" s="85"/>
      <c r="J18" s="41">
        <v>86</v>
      </c>
      <c r="K18" s="7"/>
      <c r="L18" s="7"/>
      <c r="M18" s="7"/>
      <c r="N18" s="7"/>
      <c r="O18" s="7"/>
      <c r="P18" s="7"/>
      <c r="Q18" s="10"/>
    </row>
    <row r="19" spans="2:17" ht="15" customHeight="1" x14ac:dyDescent="0.35">
      <c r="B19" s="9">
        <f t="shared" si="0"/>
        <v>11</v>
      </c>
      <c r="C19" s="39" t="s">
        <v>154</v>
      </c>
      <c r="D19" s="70" t="s">
        <v>124</v>
      </c>
      <c r="E19" s="71"/>
      <c r="F19" s="71"/>
      <c r="G19" s="71"/>
      <c r="H19" s="71"/>
      <c r="I19" s="72"/>
      <c r="J19" s="41">
        <v>94</v>
      </c>
      <c r="K19" s="7"/>
      <c r="L19" s="7"/>
      <c r="M19" s="7"/>
      <c r="N19" s="7"/>
      <c r="O19" s="7"/>
      <c r="P19" s="7"/>
      <c r="Q19" s="10"/>
    </row>
    <row r="20" spans="2:17" ht="16.5" customHeight="1" x14ac:dyDescent="0.35">
      <c r="B20" s="9">
        <f t="shared" si="0"/>
        <v>12</v>
      </c>
      <c r="C20" s="39" t="s">
        <v>155</v>
      </c>
      <c r="D20" s="55" t="s">
        <v>125</v>
      </c>
      <c r="E20" s="56"/>
      <c r="F20" s="56"/>
      <c r="G20" s="56"/>
      <c r="H20" s="56"/>
      <c r="I20" s="57"/>
      <c r="J20" s="41">
        <v>95</v>
      </c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9" t="s">
        <v>156</v>
      </c>
      <c r="D21" s="55" t="s">
        <v>126</v>
      </c>
      <c r="E21" s="56"/>
      <c r="F21" s="56"/>
      <c r="G21" s="56"/>
      <c r="H21" s="56"/>
      <c r="I21" s="57"/>
      <c r="J21" s="40" t="s">
        <v>110</v>
      </c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9" t="s">
        <v>157</v>
      </c>
      <c r="D22" s="55" t="s">
        <v>127</v>
      </c>
      <c r="E22" s="56"/>
      <c r="F22" s="56"/>
      <c r="G22" s="56"/>
      <c r="H22" s="56"/>
      <c r="I22" s="57"/>
      <c r="J22" s="41">
        <v>90</v>
      </c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39" t="s">
        <v>158</v>
      </c>
      <c r="D23" s="55" t="s">
        <v>128</v>
      </c>
      <c r="E23" s="56"/>
      <c r="F23" s="56"/>
      <c r="G23" s="56"/>
      <c r="H23" s="56"/>
      <c r="I23" s="57"/>
      <c r="J23" s="41">
        <v>82</v>
      </c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39" t="s">
        <v>159</v>
      </c>
      <c r="D24" s="55" t="s">
        <v>129</v>
      </c>
      <c r="E24" s="56"/>
      <c r="F24" s="56"/>
      <c r="G24" s="56"/>
      <c r="H24" s="56"/>
      <c r="I24" s="57"/>
      <c r="J24" s="41">
        <v>86</v>
      </c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39" t="s">
        <v>160</v>
      </c>
      <c r="D25" s="55" t="s">
        <v>130</v>
      </c>
      <c r="E25" s="56"/>
      <c r="F25" s="56"/>
      <c r="G25" s="56"/>
      <c r="H25" s="56"/>
      <c r="I25" s="57"/>
      <c r="J25" s="41">
        <v>87</v>
      </c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9" t="s">
        <v>161</v>
      </c>
      <c r="D26" s="55" t="s">
        <v>131</v>
      </c>
      <c r="E26" s="56"/>
      <c r="F26" s="56"/>
      <c r="G26" s="56"/>
      <c r="H26" s="56"/>
      <c r="I26" s="57"/>
      <c r="J26" s="41">
        <v>70</v>
      </c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9" t="s">
        <v>162</v>
      </c>
      <c r="D27" s="55" t="s">
        <v>132</v>
      </c>
      <c r="E27" s="56"/>
      <c r="F27" s="56"/>
      <c r="G27" s="56"/>
      <c r="H27" s="56"/>
      <c r="I27" s="57"/>
      <c r="J27" s="41">
        <v>94</v>
      </c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9" t="s">
        <v>163</v>
      </c>
      <c r="D28" s="55" t="s">
        <v>133</v>
      </c>
      <c r="E28" s="56"/>
      <c r="F28" s="56"/>
      <c r="G28" s="56"/>
      <c r="H28" s="56"/>
      <c r="I28" s="57"/>
      <c r="J28" s="41">
        <v>100</v>
      </c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9" t="s">
        <v>164</v>
      </c>
      <c r="D29" s="55" t="s">
        <v>134</v>
      </c>
      <c r="E29" s="56"/>
      <c r="F29" s="56"/>
      <c r="G29" s="56"/>
      <c r="H29" s="56"/>
      <c r="I29" s="57"/>
      <c r="J29" s="40" t="s">
        <v>110</v>
      </c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9" t="s">
        <v>165</v>
      </c>
      <c r="D30" s="73" t="s">
        <v>135</v>
      </c>
      <c r="E30" s="56"/>
      <c r="F30" s="56"/>
      <c r="G30" s="56"/>
      <c r="H30" s="56"/>
      <c r="I30" s="57"/>
      <c r="J30" s="40" t="s">
        <v>110</v>
      </c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9" t="s">
        <v>166</v>
      </c>
      <c r="D31" s="55" t="s">
        <v>136</v>
      </c>
      <c r="E31" s="56"/>
      <c r="F31" s="56"/>
      <c r="G31" s="56"/>
      <c r="H31" s="56"/>
      <c r="I31" s="57"/>
      <c r="J31" s="41">
        <v>90</v>
      </c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39" t="s">
        <v>166</v>
      </c>
      <c r="D32" s="55" t="s">
        <v>137</v>
      </c>
      <c r="E32" s="56"/>
      <c r="F32" s="56"/>
      <c r="G32" s="56"/>
      <c r="H32" s="56"/>
      <c r="I32" s="57"/>
      <c r="J32" s="41">
        <v>92</v>
      </c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39" t="s">
        <v>166</v>
      </c>
      <c r="D33" s="55" t="s">
        <v>138</v>
      </c>
      <c r="E33" s="56"/>
      <c r="F33" s="56"/>
      <c r="G33" s="56"/>
      <c r="H33" s="56"/>
      <c r="I33" s="57"/>
      <c r="J33" s="41">
        <v>87</v>
      </c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34">
        <f t="shared" si="0"/>
        <v>26</v>
      </c>
      <c r="C34" s="39" t="s">
        <v>166</v>
      </c>
      <c r="D34" s="73" t="s">
        <v>139</v>
      </c>
      <c r="E34" s="56"/>
      <c r="F34" s="56"/>
      <c r="G34" s="56"/>
      <c r="H34" s="56"/>
      <c r="I34" s="57"/>
      <c r="J34" s="41">
        <v>80</v>
      </c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9" t="s">
        <v>166</v>
      </c>
      <c r="D35" s="73" t="s">
        <v>140</v>
      </c>
      <c r="E35" s="56"/>
      <c r="F35" s="56"/>
      <c r="G35" s="56"/>
      <c r="H35" s="56"/>
      <c r="I35" s="57"/>
      <c r="J35" s="41">
        <v>91</v>
      </c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37">
        <f t="shared" si="0"/>
        <v>28</v>
      </c>
      <c r="C36" s="39" t="s">
        <v>87</v>
      </c>
      <c r="D36" s="73" t="s">
        <v>102</v>
      </c>
      <c r="E36" s="56"/>
      <c r="F36" s="56"/>
      <c r="G36" s="56"/>
      <c r="H36" s="56"/>
      <c r="I36" s="57"/>
      <c r="J36" s="40" t="s">
        <v>110</v>
      </c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9" t="s">
        <v>167</v>
      </c>
      <c r="D37" s="73" t="s">
        <v>141</v>
      </c>
      <c r="E37" s="56"/>
      <c r="F37" s="56"/>
      <c r="G37" s="56"/>
      <c r="H37" s="56"/>
      <c r="I37" s="57"/>
      <c r="J37" s="22">
        <v>89</v>
      </c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9" t="s">
        <v>168</v>
      </c>
      <c r="D38" s="73" t="s">
        <v>142</v>
      </c>
      <c r="E38" s="56"/>
      <c r="F38" s="56"/>
      <c r="G38" s="56"/>
      <c r="H38" s="56"/>
      <c r="I38" s="80"/>
      <c r="J38" s="40" t="s">
        <v>110</v>
      </c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9" t="s">
        <v>169</v>
      </c>
      <c r="D39" s="75" t="s">
        <v>143</v>
      </c>
      <c r="E39" s="76"/>
      <c r="F39" s="76"/>
      <c r="G39" s="76"/>
      <c r="H39" s="76"/>
      <c r="I39" s="77"/>
      <c r="J39" s="7">
        <v>98</v>
      </c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4"/>
      <c r="E40" s="78"/>
      <c r="F40" s="78"/>
      <c r="G40" s="78"/>
      <c r="H40" s="78"/>
      <c r="I40" s="79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74"/>
      <c r="E41" s="68"/>
      <c r="F41" s="68"/>
      <c r="G41" s="68"/>
      <c r="H41" s="68"/>
      <c r="I41" s="69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4"/>
      <c r="E42" s="68"/>
      <c r="F42" s="68"/>
      <c r="G42" s="68"/>
      <c r="H42" s="68"/>
      <c r="I42" s="69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4"/>
      <c r="E43" s="68"/>
      <c r="F43" s="68"/>
      <c r="G43" s="68"/>
      <c r="H43" s="68"/>
      <c r="I43" s="69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4"/>
      <c r="E44" s="68"/>
      <c r="F44" s="68"/>
      <c r="G44" s="68"/>
      <c r="H44" s="68"/>
      <c r="I44" s="69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4"/>
      <c r="E45" s="68"/>
      <c r="F45" s="68"/>
      <c r="G45" s="68"/>
      <c r="H45" s="68"/>
      <c r="I45" s="69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4"/>
      <c r="E46" s="68"/>
      <c r="F46" s="68"/>
      <c r="G46" s="68"/>
      <c r="H46" s="68"/>
      <c r="I46" s="69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4"/>
      <c r="E47" s="68"/>
      <c r="F47" s="68"/>
      <c r="G47" s="68"/>
      <c r="H47" s="68"/>
      <c r="I47" s="69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4"/>
      <c r="E48" s="68"/>
      <c r="F48" s="68"/>
      <c r="G48" s="68"/>
      <c r="H48" s="68"/>
      <c r="I48" s="69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65"/>
      <c r="D49" s="59"/>
      <c r="E49" s="3"/>
    </row>
    <row r="50" spans="3:17" ht="15.75" customHeight="1" x14ac:dyDescent="0.35">
      <c r="C50" s="65"/>
      <c r="D50" s="59"/>
      <c r="E50" s="3"/>
      <c r="H50" s="67" t="s">
        <v>18</v>
      </c>
      <c r="I50" s="69"/>
      <c r="J50" s="7">
        <f t="shared" ref="J50:Q50" si="1">COUNTIF(J9:J48,"&gt;=70")</f>
        <v>26</v>
      </c>
      <c r="K50" s="7">
        <f t="shared" si="1"/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65"/>
      <c r="D51" s="59"/>
      <c r="E51" s="2"/>
      <c r="H51" s="67" t="s">
        <v>19</v>
      </c>
      <c r="I51" s="69"/>
      <c r="J51" s="7">
        <v>5</v>
      </c>
      <c r="K51" s="7">
        <f t="shared" ref="J51:Q51" si="2">COUNTIF(K9:K49,"&lt;70")</f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65"/>
      <c r="D52" s="59"/>
      <c r="E52" s="59"/>
      <c r="H52" s="67" t="s">
        <v>20</v>
      </c>
      <c r="I52" s="69"/>
      <c r="J52" s="7">
        <v>31</v>
      </c>
      <c r="K52" s="7">
        <f t="shared" ref="J52:Q52" si="3">COUNT(K9:K48)</f>
        <v>0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65"/>
      <c r="D53" s="59"/>
      <c r="E53" s="3"/>
      <c r="H53" s="81" t="s">
        <v>21</v>
      </c>
      <c r="I53" s="69"/>
      <c r="J53" s="13">
        <f t="shared" ref="J53:Q53" si="4">J50/J52</f>
        <v>0.83870967741935487</v>
      </c>
      <c r="K53" s="14" t="e">
        <f t="shared" si="4"/>
        <v>#DIV/0!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65"/>
      <c r="D54" s="59"/>
      <c r="E54" s="3"/>
      <c r="H54" s="81" t="s">
        <v>22</v>
      </c>
      <c r="I54" s="69"/>
      <c r="J54" s="13">
        <f t="shared" ref="J54:Q54" si="5">J51/J52</f>
        <v>0.16129032258064516</v>
      </c>
      <c r="K54" s="13" t="e">
        <f t="shared" si="5"/>
        <v>#DIV/0!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65"/>
      <c r="D55" s="59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2"/>
      <c r="K58" s="62"/>
      <c r="L58" s="62"/>
      <c r="M58" s="62"/>
      <c r="N58" s="62"/>
      <c r="O58" s="62"/>
      <c r="P58" s="62"/>
    </row>
    <row r="59" spans="3:17" ht="15.75" customHeight="1" x14ac:dyDescent="0.35">
      <c r="J59" s="83" t="s">
        <v>23</v>
      </c>
      <c r="K59" s="84"/>
      <c r="L59" s="84"/>
      <c r="M59" s="84"/>
      <c r="N59" s="84"/>
      <c r="O59" s="84"/>
      <c r="P59" s="8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4:I24"/>
    <mergeCell ref="D25:I25"/>
    <mergeCell ref="D26:I26"/>
    <mergeCell ref="D28:I28"/>
    <mergeCell ref="D29:I29"/>
    <mergeCell ref="D27:I27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4926-D1E8-4790-99F6-334482AC86BF}">
  <dimension ref="B2:R100"/>
  <sheetViews>
    <sheetView topLeftCell="A43" zoomScale="120" zoomScaleNormal="120" workbookViewId="0">
      <selection activeCell="S50" sqref="S50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8" width="6.7265625" customWidth="1"/>
    <col min="9" max="9" width="2.1796875" customWidth="1"/>
    <col min="10" max="10" width="6.72656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8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1"/>
      <c r="R2" s="1"/>
    </row>
    <row r="3" spans="2:18" ht="14.5" x14ac:dyDescent="0.35">
      <c r="C3" s="60" t="s">
        <v>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3"/>
      <c r="R3" s="3"/>
    </row>
    <row r="4" spans="2:18" ht="14.5" x14ac:dyDescent="0.35">
      <c r="C4" t="s">
        <v>2</v>
      </c>
      <c r="D4" s="61" t="s">
        <v>170</v>
      </c>
      <c r="E4" s="62"/>
      <c r="F4" s="62"/>
      <c r="G4" s="62"/>
      <c r="I4" t="s">
        <v>3</v>
      </c>
      <c r="J4" s="63" t="s">
        <v>171</v>
      </c>
      <c r="K4" s="62"/>
      <c r="M4" t="s">
        <v>4</v>
      </c>
      <c r="N4" s="64">
        <v>45560</v>
      </c>
      <c r="O4" s="62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3" t="s">
        <v>112</v>
      </c>
      <c r="E6" s="62"/>
      <c r="F6" s="62"/>
      <c r="G6" s="62"/>
      <c r="I6" s="65" t="s">
        <v>6</v>
      </c>
      <c r="J6" s="59"/>
      <c r="K6" s="66" t="s">
        <v>26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7" t="s">
        <v>9</v>
      </c>
      <c r="E8" s="68"/>
      <c r="F8" s="68"/>
      <c r="G8" s="68"/>
      <c r="H8" s="68"/>
      <c r="I8" s="69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39" t="s">
        <v>202</v>
      </c>
      <c r="D9" s="86" t="s">
        <v>172</v>
      </c>
      <c r="E9" s="87"/>
      <c r="F9" s="87"/>
      <c r="G9" s="87"/>
      <c r="H9" s="87"/>
      <c r="I9" s="88"/>
      <c r="J9" s="41">
        <v>95</v>
      </c>
      <c r="K9" s="7"/>
      <c r="L9" s="7"/>
      <c r="M9" s="7"/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42" t="s">
        <v>147</v>
      </c>
      <c r="D10" s="86" t="s">
        <v>173</v>
      </c>
      <c r="E10" s="87"/>
      <c r="F10" s="87"/>
      <c r="G10" s="87"/>
      <c r="H10" s="87"/>
      <c r="I10" s="88"/>
      <c r="J10" s="41">
        <v>95</v>
      </c>
      <c r="K10" s="7"/>
      <c r="L10" s="7"/>
      <c r="M10" s="7"/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42" t="s">
        <v>203</v>
      </c>
      <c r="D11" s="89" t="s">
        <v>174</v>
      </c>
      <c r="E11" s="90"/>
      <c r="F11" s="90"/>
      <c r="G11" s="90"/>
      <c r="H11" s="90"/>
      <c r="I11" s="91"/>
      <c r="J11" s="41">
        <v>96</v>
      </c>
      <c r="K11" s="7"/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42" t="s">
        <v>204</v>
      </c>
      <c r="D12" s="98" t="s">
        <v>175</v>
      </c>
      <c r="E12" s="98"/>
      <c r="F12" s="98"/>
      <c r="G12" s="98"/>
      <c r="H12" s="98"/>
      <c r="I12" s="98"/>
      <c r="J12" s="41">
        <v>77</v>
      </c>
      <c r="K12" s="7"/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42" t="s">
        <v>105</v>
      </c>
      <c r="D13" s="92" t="s">
        <v>106</v>
      </c>
      <c r="E13" s="63"/>
      <c r="F13" s="63"/>
      <c r="G13" s="63"/>
      <c r="H13" s="63"/>
      <c r="I13" s="93"/>
      <c r="J13" s="40" t="s">
        <v>110</v>
      </c>
      <c r="K13" s="7"/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39" t="s">
        <v>205</v>
      </c>
      <c r="D14" s="99" t="s">
        <v>176</v>
      </c>
      <c r="E14" s="100"/>
      <c r="F14" s="100"/>
      <c r="G14" s="100"/>
      <c r="H14" s="100"/>
      <c r="I14" s="101"/>
      <c r="J14" s="41">
        <v>98</v>
      </c>
      <c r="K14" s="7"/>
      <c r="L14" s="7"/>
      <c r="M14" s="7"/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39" t="s">
        <v>206</v>
      </c>
      <c r="D15" s="99" t="s">
        <v>177</v>
      </c>
      <c r="E15" s="100"/>
      <c r="F15" s="100"/>
      <c r="G15" s="100"/>
      <c r="H15" s="100"/>
      <c r="I15" s="101"/>
      <c r="J15" s="41">
        <v>94</v>
      </c>
      <c r="K15" s="7"/>
      <c r="L15" s="7"/>
      <c r="M15" s="7"/>
      <c r="N15" s="7"/>
      <c r="O15" s="7"/>
      <c r="P15" s="7"/>
      <c r="Q15" s="10"/>
    </row>
    <row r="16" spans="2:18" ht="16" customHeight="1" x14ac:dyDescent="0.35">
      <c r="B16" s="9">
        <f t="shared" si="0"/>
        <v>8</v>
      </c>
      <c r="C16" s="39" t="s">
        <v>207</v>
      </c>
      <c r="D16" s="70" t="s">
        <v>178</v>
      </c>
      <c r="E16" s="71"/>
      <c r="F16" s="71"/>
      <c r="G16" s="71"/>
      <c r="H16" s="71"/>
      <c r="I16" s="72"/>
      <c r="J16" s="41">
        <v>100</v>
      </c>
      <c r="K16" s="7"/>
      <c r="L16" s="7"/>
      <c r="M16" s="7"/>
      <c r="N16" s="7"/>
      <c r="O16" s="7"/>
      <c r="P16" s="7"/>
      <c r="Q16" s="10"/>
    </row>
    <row r="17" spans="2:17" ht="13.5" customHeight="1" x14ac:dyDescent="0.35">
      <c r="B17" s="9">
        <f t="shared" si="0"/>
        <v>9</v>
      </c>
      <c r="C17" s="39" t="s">
        <v>107</v>
      </c>
      <c r="D17" s="55" t="s">
        <v>179</v>
      </c>
      <c r="E17" s="56"/>
      <c r="F17" s="56"/>
      <c r="G17" s="56"/>
      <c r="H17" s="56"/>
      <c r="I17" s="57"/>
      <c r="J17" s="40" t="s">
        <v>110</v>
      </c>
      <c r="K17" s="7"/>
      <c r="L17" s="7"/>
      <c r="M17" s="7"/>
      <c r="N17" s="7"/>
      <c r="O17" s="7"/>
      <c r="P17" s="7"/>
      <c r="Q17" s="10"/>
    </row>
    <row r="18" spans="2:17" ht="12.5" customHeight="1" x14ac:dyDescent="0.35">
      <c r="B18" s="9">
        <f t="shared" si="0"/>
        <v>10</v>
      </c>
      <c r="C18" s="39" t="s">
        <v>208</v>
      </c>
      <c r="D18" s="55" t="s">
        <v>180</v>
      </c>
      <c r="E18" s="56"/>
      <c r="F18" s="56"/>
      <c r="G18" s="56"/>
      <c r="H18" s="56"/>
      <c r="I18" s="57"/>
      <c r="J18" s="41">
        <v>72</v>
      </c>
      <c r="K18" s="7"/>
      <c r="L18" s="7"/>
      <c r="M18" s="7"/>
      <c r="N18" s="7"/>
      <c r="O18" s="7"/>
      <c r="P18" s="7"/>
      <c r="Q18" s="10"/>
    </row>
    <row r="19" spans="2:17" ht="16.5" customHeight="1" x14ac:dyDescent="0.35">
      <c r="B19" s="9">
        <f t="shared" si="0"/>
        <v>11</v>
      </c>
      <c r="C19" s="39" t="s">
        <v>209</v>
      </c>
      <c r="D19" s="75" t="s">
        <v>181</v>
      </c>
      <c r="E19" s="76"/>
      <c r="F19" s="76"/>
      <c r="G19" s="76"/>
      <c r="H19" s="76"/>
      <c r="I19" s="85"/>
      <c r="J19" s="41">
        <v>95</v>
      </c>
      <c r="K19" s="7"/>
      <c r="L19" s="7"/>
      <c r="M19" s="7"/>
      <c r="N19" s="7"/>
      <c r="O19" s="7"/>
      <c r="P19" s="7"/>
      <c r="Q19" s="10"/>
    </row>
    <row r="20" spans="2:17" ht="13.5" customHeight="1" x14ac:dyDescent="0.35">
      <c r="B20" s="9">
        <f t="shared" si="0"/>
        <v>12</v>
      </c>
      <c r="C20" s="39" t="s">
        <v>210</v>
      </c>
      <c r="D20" s="70" t="s">
        <v>182</v>
      </c>
      <c r="E20" s="71"/>
      <c r="F20" s="71"/>
      <c r="G20" s="71"/>
      <c r="H20" s="71"/>
      <c r="I20" s="72"/>
      <c r="J20" s="41">
        <v>86</v>
      </c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9" t="s">
        <v>211</v>
      </c>
      <c r="D21" s="55" t="s">
        <v>183</v>
      </c>
      <c r="E21" s="56"/>
      <c r="F21" s="56"/>
      <c r="G21" s="56"/>
      <c r="H21" s="56"/>
      <c r="I21" s="57"/>
      <c r="J21" s="41">
        <v>94</v>
      </c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9" t="s">
        <v>212</v>
      </c>
      <c r="D22" s="55" t="s">
        <v>184</v>
      </c>
      <c r="E22" s="56"/>
      <c r="F22" s="56"/>
      <c r="G22" s="56"/>
      <c r="H22" s="56"/>
      <c r="I22" s="57"/>
      <c r="J22" s="41">
        <v>83</v>
      </c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39" t="s">
        <v>213</v>
      </c>
      <c r="D23" s="55" t="s">
        <v>185</v>
      </c>
      <c r="E23" s="56"/>
      <c r="F23" s="56"/>
      <c r="G23" s="56"/>
      <c r="H23" s="56"/>
      <c r="I23" s="57"/>
      <c r="J23" s="41">
        <v>85</v>
      </c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39" t="s">
        <v>214</v>
      </c>
      <c r="D24" s="55" t="s">
        <v>186</v>
      </c>
      <c r="E24" s="56"/>
      <c r="F24" s="56"/>
      <c r="G24" s="56"/>
      <c r="H24" s="56"/>
      <c r="I24" s="57"/>
      <c r="J24" s="41">
        <v>92</v>
      </c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39" t="s">
        <v>215</v>
      </c>
      <c r="D25" s="55" t="s">
        <v>187</v>
      </c>
      <c r="E25" s="56"/>
      <c r="F25" s="56"/>
      <c r="G25" s="56"/>
      <c r="H25" s="56"/>
      <c r="I25" s="57"/>
      <c r="J25" s="41">
        <v>98</v>
      </c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9" t="s">
        <v>216</v>
      </c>
      <c r="D26" s="55" t="s">
        <v>188</v>
      </c>
      <c r="E26" s="56"/>
      <c r="F26" s="56"/>
      <c r="G26" s="56"/>
      <c r="H26" s="56"/>
      <c r="I26" s="57"/>
      <c r="J26" s="41">
        <v>89</v>
      </c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9" t="s">
        <v>217</v>
      </c>
      <c r="D27" s="55" t="s">
        <v>189</v>
      </c>
      <c r="E27" s="56"/>
      <c r="F27" s="56"/>
      <c r="G27" s="56"/>
      <c r="H27" s="56"/>
      <c r="I27" s="57"/>
      <c r="J27" s="40" t="s">
        <v>110</v>
      </c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9" t="s">
        <v>218</v>
      </c>
      <c r="D28" s="55" t="s">
        <v>190</v>
      </c>
      <c r="E28" s="56"/>
      <c r="F28" s="56"/>
      <c r="G28" s="56"/>
      <c r="H28" s="56"/>
      <c r="I28" s="57"/>
      <c r="J28" s="41">
        <v>100</v>
      </c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9" t="s">
        <v>219</v>
      </c>
      <c r="D29" s="55" t="s">
        <v>191</v>
      </c>
      <c r="E29" s="56"/>
      <c r="F29" s="56"/>
      <c r="G29" s="56"/>
      <c r="H29" s="56"/>
      <c r="I29" s="57"/>
      <c r="J29" s="40" t="s">
        <v>110</v>
      </c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9" t="s">
        <v>220</v>
      </c>
      <c r="D30" s="73" t="s">
        <v>192</v>
      </c>
      <c r="E30" s="56"/>
      <c r="F30" s="56"/>
      <c r="G30" s="56"/>
      <c r="H30" s="56"/>
      <c r="I30" s="57"/>
      <c r="J30" s="41">
        <v>88</v>
      </c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9" t="s">
        <v>221</v>
      </c>
      <c r="D31" s="55" t="s">
        <v>193</v>
      </c>
      <c r="E31" s="56"/>
      <c r="F31" s="56"/>
      <c r="G31" s="56"/>
      <c r="H31" s="56"/>
      <c r="I31" s="57"/>
      <c r="J31" s="41">
        <v>80</v>
      </c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39" t="s">
        <v>222</v>
      </c>
      <c r="D32" s="55" t="s">
        <v>194</v>
      </c>
      <c r="E32" s="56"/>
      <c r="F32" s="56"/>
      <c r="G32" s="56"/>
      <c r="H32" s="56"/>
      <c r="I32" s="57"/>
      <c r="J32" s="41">
        <v>87</v>
      </c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39" t="s">
        <v>223</v>
      </c>
      <c r="D33" s="94" t="s">
        <v>195</v>
      </c>
      <c r="E33" s="95"/>
      <c r="F33" s="95"/>
      <c r="G33" s="95"/>
      <c r="H33" s="95"/>
      <c r="I33" s="96"/>
      <c r="J33" s="41">
        <v>82</v>
      </c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34">
        <f t="shared" si="0"/>
        <v>26</v>
      </c>
      <c r="C34" s="39" t="s">
        <v>224</v>
      </c>
      <c r="D34" s="97" t="s">
        <v>196</v>
      </c>
      <c r="E34" s="95"/>
      <c r="F34" s="95"/>
      <c r="G34" s="95"/>
      <c r="H34" s="95"/>
      <c r="I34" s="96"/>
      <c r="J34" s="41">
        <v>94</v>
      </c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9" t="s">
        <v>225</v>
      </c>
      <c r="D35" s="73" t="s">
        <v>197</v>
      </c>
      <c r="E35" s="56"/>
      <c r="F35" s="56"/>
      <c r="G35" s="56"/>
      <c r="H35" s="56"/>
      <c r="I35" s="57"/>
      <c r="J35" s="41">
        <v>94</v>
      </c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37">
        <f t="shared" si="0"/>
        <v>28</v>
      </c>
      <c r="C36" s="39" t="s">
        <v>226</v>
      </c>
      <c r="D36" s="73" t="s">
        <v>198</v>
      </c>
      <c r="E36" s="56"/>
      <c r="F36" s="56"/>
      <c r="G36" s="56"/>
      <c r="H36" s="56"/>
      <c r="I36" s="57"/>
      <c r="J36" s="41">
        <v>100</v>
      </c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9" t="s">
        <v>108</v>
      </c>
      <c r="D37" s="73" t="s">
        <v>109</v>
      </c>
      <c r="E37" s="56"/>
      <c r="F37" s="56"/>
      <c r="G37" s="56"/>
      <c r="H37" s="56"/>
      <c r="I37" s="57"/>
      <c r="J37" s="41">
        <v>76</v>
      </c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9" t="s">
        <v>227</v>
      </c>
      <c r="D38" s="73" t="s">
        <v>199</v>
      </c>
      <c r="E38" s="56"/>
      <c r="F38" s="56"/>
      <c r="G38" s="56"/>
      <c r="H38" s="56"/>
      <c r="I38" s="80"/>
      <c r="J38" s="41">
        <v>98</v>
      </c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9" t="s">
        <v>228</v>
      </c>
      <c r="D39" s="55" t="s">
        <v>200</v>
      </c>
      <c r="E39" s="56"/>
      <c r="F39" s="56"/>
      <c r="G39" s="56"/>
      <c r="H39" s="56"/>
      <c r="I39" s="80"/>
      <c r="J39" s="41">
        <v>92</v>
      </c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39" t="s">
        <v>229</v>
      </c>
      <c r="D40" s="75" t="s">
        <v>201</v>
      </c>
      <c r="E40" s="76"/>
      <c r="F40" s="76"/>
      <c r="G40" s="76"/>
      <c r="H40" s="76"/>
      <c r="I40" s="77"/>
      <c r="J40" s="41">
        <v>80</v>
      </c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4"/>
      <c r="E41" s="68"/>
      <c r="F41" s="68"/>
      <c r="G41" s="68"/>
      <c r="H41" s="68"/>
      <c r="I41" s="69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4"/>
      <c r="E42" s="68"/>
      <c r="F42" s="68"/>
      <c r="G42" s="68"/>
      <c r="H42" s="68"/>
      <c r="I42" s="69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4"/>
      <c r="E43" s="68"/>
      <c r="F43" s="68"/>
      <c r="G43" s="68"/>
      <c r="H43" s="68"/>
      <c r="I43" s="69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4"/>
      <c r="E44" s="68"/>
      <c r="F44" s="68"/>
      <c r="G44" s="68"/>
      <c r="H44" s="68"/>
      <c r="I44" s="69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4"/>
      <c r="E45" s="68"/>
      <c r="F45" s="68"/>
      <c r="G45" s="68"/>
      <c r="H45" s="68"/>
      <c r="I45" s="69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4"/>
      <c r="E46" s="68"/>
      <c r="F46" s="68"/>
      <c r="G46" s="68"/>
      <c r="H46" s="68"/>
      <c r="I46" s="69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4"/>
      <c r="E47" s="68"/>
      <c r="F47" s="68"/>
      <c r="G47" s="68"/>
      <c r="H47" s="68"/>
      <c r="I47" s="69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4"/>
      <c r="E48" s="68"/>
      <c r="F48" s="68"/>
      <c r="G48" s="68"/>
      <c r="H48" s="68"/>
      <c r="I48" s="69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65"/>
      <c r="D49" s="59"/>
      <c r="E49" s="3"/>
    </row>
    <row r="50" spans="3:17" ht="15.75" customHeight="1" x14ac:dyDescent="0.35">
      <c r="C50" s="65"/>
      <c r="D50" s="59"/>
      <c r="E50" s="3"/>
      <c r="H50" s="67" t="s">
        <v>18</v>
      </c>
      <c r="I50" s="69"/>
      <c r="J50" s="7">
        <f t="shared" ref="J50:Q50" si="1">COUNTIF(J9:J48,"&gt;=70")</f>
        <v>28</v>
      </c>
      <c r="K50" s="7">
        <f t="shared" si="1"/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65"/>
      <c r="D51" s="59"/>
      <c r="E51" s="2"/>
      <c r="H51" s="67" t="s">
        <v>19</v>
      </c>
      <c r="I51" s="69"/>
      <c r="J51" s="7">
        <v>4</v>
      </c>
      <c r="K51" s="7">
        <f t="shared" ref="J51:Q51" si="2">COUNTIF(K9:K49,"&lt;70")</f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65"/>
      <c r="D52" s="59"/>
      <c r="E52" s="59"/>
      <c r="H52" s="67" t="s">
        <v>20</v>
      </c>
      <c r="I52" s="69"/>
      <c r="J52" s="7">
        <v>32</v>
      </c>
      <c r="K52" s="7">
        <f t="shared" ref="J52:Q52" si="3">COUNT(K9:K48)</f>
        <v>0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65"/>
      <c r="D53" s="59"/>
      <c r="E53" s="3"/>
      <c r="H53" s="81" t="s">
        <v>21</v>
      </c>
      <c r="I53" s="69"/>
      <c r="J53" s="13">
        <f t="shared" ref="J53:Q53" si="4">J50/J52</f>
        <v>0.875</v>
      </c>
      <c r="K53" s="14" t="e">
        <f t="shared" si="4"/>
        <v>#DIV/0!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65"/>
      <c r="D54" s="59"/>
      <c r="E54" s="3"/>
      <c r="H54" s="81" t="s">
        <v>22</v>
      </c>
      <c r="I54" s="69"/>
      <c r="J54" s="13">
        <f t="shared" ref="J54:Q54" si="5">J51/J52</f>
        <v>0.125</v>
      </c>
      <c r="K54" s="13" t="e">
        <f t="shared" si="5"/>
        <v>#DIV/0!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65"/>
      <c r="D55" s="59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2"/>
      <c r="K58" s="62"/>
      <c r="L58" s="62"/>
      <c r="M58" s="62"/>
      <c r="N58" s="62"/>
      <c r="O58" s="62"/>
      <c r="P58" s="62"/>
    </row>
    <row r="59" spans="3:17" ht="15.75" customHeight="1" x14ac:dyDescent="0.35">
      <c r="J59" s="83" t="s">
        <v>23</v>
      </c>
      <c r="K59" s="84"/>
      <c r="L59" s="84"/>
      <c r="M59" s="84"/>
      <c r="N59" s="84"/>
      <c r="O59" s="84"/>
      <c r="P59" s="8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4:I24"/>
    <mergeCell ref="D25:I25"/>
    <mergeCell ref="D26:I26"/>
    <mergeCell ref="D28:I28"/>
    <mergeCell ref="D29:I29"/>
    <mergeCell ref="D27:I27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topLeftCell="A46" zoomScale="120" zoomScaleNormal="120" workbookViewId="0">
      <selection activeCell="N36" sqref="N36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8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1"/>
      <c r="R2" s="1"/>
    </row>
    <row r="3" spans="2:18" ht="14.5" x14ac:dyDescent="0.35">
      <c r="C3" s="60" t="s">
        <v>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3"/>
      <c r="R3" s="3"/>
    </row>
    <row r="4" spans="2:18" ht="14.5" x14ac:dyDescent="0.35">
      <c r="C4" t="s">
        <v>2</v>
      </c>
      <c r="D4" s="61" t="s">
        <v>233</v>
      </c>
      <c r="E4" s="62"/>
      <c r="F4" s="62"/>
      <c r="G4" s="62"/>
      <c r="I4" t="s">
        <v>3</v>
      </c>
      <c r="J4" s="63" t="s">
        <v>230</v>
      </c>
      <c r="K4" s="62"/>
      <c r="M4" t="s">
        <v>4</v>
      </c>
      <c r="N4" s="64">
        <v>45560</v>
      </c>
      <c r="O4" s="62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3" t="s">
        <v>112</v>
      </c>
      <c r="E6" s="62"/>
      <c r="F6" s="62"/>
      <c r="G6" s="62"/>
      <c r="I6" s="65" t="s">
        <v>6</v>
      </c>
      <c r="J6" s="59"/>
      <c r="K6" s="66" t="s">
        <v>26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7" t="s">
        <v>9</v>
      </c>
      <c r="E8" s="68"/>
      <c r="F8" s="68"/>
      <c r="G8" s="68"/>
      <c r="H8" s="68"/>
      <c r="I8" s="69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51</v>
      </c>
      <c r="D9" s="116" t="s">
        <v>28</v>
      </c>
      <c r="E9" s="117"/>
      <c r="F9" s="117"/>
      <c r="G9" s="117"/>
      <c r="H9" s="117"/>
      <c r="I9" s="118"/>
      <c r="J9" s="30">
        <v>95</v>
      </c>
      <c r="K9" s="7"/>
      <c r="L9" s="7"/>
      <c r="M9" s="7"/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20" t="s">
        <v>52</v>
      </c>
      <c r="D10" s="116" t="s">
        <v>29</v>
      </c>
      <c r="E10" s="117"/>
      <c r="F10" s="117"/>
      <c r="G10" s="117"/>
      <c r="H10" s="117"/>
      <c r="I10" s="118"/>
      <c r="J10" s="30">
        <v>93</v>
      </c>
      <c r="K10" s="7"/>
      <c r="L10" s="7"/>
      <c r="M10" s="7"/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20" t="s">
        <v>53</v>
      </c>
      <c r="D11" s="116" t="s">
        <v>30</v>
      </c>
      <c r="E11" s="117"/>
      <c r="F11" s="117"/>
      <c r="G11" s="117"/>
      <c r="H11" s="117"/>
      <c r="I11" s="118"/>
      <c r="J11" s="30">
        <v>98</v>
      </c>
      <c r="K11" s="7"/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54</v>
      </c>
      <c r="D12" s="44" t="s">
        <v>31</v>
      </c>
      <c r="E12" s="45"/>
      <c r="F12" s="45"/>
      <c r="G12" s="45"/>
      <c r="H12" s="45"/>
      <c r="I12" s="46"/>
      <c r="J12" s="30">
        <v>93</v>
      </c>
      <c r="K12" s="7"/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55</v>
      </c>
      <c r="D13" s="44" t="s">
        <v>32</v>
      </c>
      <c r="E13" s="45"/>
      <c r="F13" s="45"/>
      <c r="G13" s="45"/>
      <c r="H13" s="45"/>
      <c r="I13" s="47"/>
      <c r="J13" s="30">
        <v>88</v>
      </c>
      <c r="K13" s="7"/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56</v>
      </c>
      <c r="D14" s="44" t="s">
        <v>33</v>
      </c>
      <c r="E14" s="45"/>
      <c r="F14" s="45"/>
      <c r="G14" s="45"/>
      <c r="H14" s="45"/>
      <c r="I14" s="47"/>
      <c r="J14" s="30">
        <v>86</v>
      </c>
      <c r="K14" s="7"/>
      <c r="L14" s="7"/>
      <c r="M14" s="7"/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20" t="s">
        <v>57</v>
      </c>
      <c r="D15" s="44" t="s">
        <v>34</v>
      </c>
      <c r="E15" s="45"/>
      <c r="F15" s="45"/>
      <c r="G15" s="45"/>
      <c r="H15" s="45"/>
      <c r="I15" s="47"/>
      <c r="J15" s="30">
        <v>92</v>
      </c>
      <c r="K15" s="7"/>
      <c r="L15" s="7"/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58</v>
      </c>
      <c r="D16" s="44" t="s">
        <v>35</v>
      </c>
      <c r="E16" s="45"/>
      <c r="F16" s="45"/>
      <c r="G16" s="45"/>
      <c r="H16" s="45"/>
      <c r="I16" s="47"/>
      <c r="J16" s="30">
        <v>96</v>
      </c>
      <c r="K16" s="7"/>
      <c r="L16" s="7"/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59</v>
      </c>
      <c r="D17" s="44" t="s">
        <v>36</v>
      </c>
      <c r="E17" s="45"/>
      <c r="F17" s="45"/>
      <c r="G17" s="45"/>
      <c r="H17" s="45"/>
      <c r="I17" s="47"/>
      <c r="J17" s="30">
        <v>93</v>
      </c>
      <c r="K17" s="7"/>
      <c r="L17" s="7"/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60</v>
      </c>
      <c r="D18" s="44" t="s">
        <v>49</v>
      </c>
      <c r="E18" s="45"/>
      <c r="F18" s="45"/>
      <c r="G18" s="45"/>
      <c r="H18" s="45"/>
      <c r="I18" s="47"/>
      <c r="J18" s="30">
        <v>98</v>
      </c>
      <c r="K18" s="7"/>
      <c r="L18" s="7"/>
      <c r="M18" s="7"/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61</v>
      </c>
      <c r="D19" s="44" t="s">
        <v>37</v>
      </c>
      <c r="E19" s="45"/>
      <c r="F19" s="45"/>
      <c r="G19" s="45"/>
      <c r="H19" s="45"/>
      <c r="I19" s="47"/>
      <c r="J19" s="30">
        <v>90</v>
      </c>
      <c r="K19" s="7"/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 t="s">
        <v>79</v>
      </c>
      <c r="D20" s="44" t="s">
        <v>232</v>
      </c>
      <c r="E20" s="45"/>
      <c r="F20" s="45"/>
      <c r="G20" s="45"/>
      <c r="H20" s="45"/>
      <c r="I20" s="47"/>
      <c r="J20" s="30">
        <v>83</v>
      </c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42" t="s">
        <v>62</v>
      </c>
      <c r="D21" s="43" t="s">
        <v>38</v>
      </c>
      <c r="E21" s="45"/>
      <c r="F21" s="45"/>
      <c r="G21" s="45"/>
      <c r="H21" s="45"/>
      <c r="I21" s="47"/>
      <c r="J21" s="30">
        <v>94</v>
      </c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63</v>
      </c>
      <c r="D22" s="44" t="s">
        <v>39</v>
      </c>
      <c r="E22" s="45"/>
      <c r="F22" s="45"/>
      <c r="G22" s="45"/>
      <c r="H22" s="45"/>
      <c r="I22" s="47"/>
      <c r="J22" s="30">
        <v>94</v>
      </c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64</v>
      </c>
      <c r="D23" s="48" t="s">
        <v>40</v>
      </c>
      <c r="E23" s="49"/>
      <c r="F23" s="49"/>
      <c r="G23" s="49"/>
      <c r="H23" s="49"/>
      <c r="I23" s="50"/>
      <c r="J23" s="30">
        <v>88</v>
      </c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 t="s">
        <v>65</v>
      </c>
      <c r="D24" s="51" t="s">
        <v>41</v>
      </c>
      <c r="E24" s="52"/>
      <c r="F24" s="52"/>
      <c r="G24" s="52"/>
      <c r="H24" s="52"/>
      <c r="I24" s="53"/>
      <c r="J24" s="30">
        <v>98</v>
      </c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 t="s">
        <v>66</v>
      </c>
      <c r="D25" s="51" t="s">
        <v>42</v>
      </c>
      <c r="E25" s="52"/>
      <c r="F25" s="52"/>
      <c r="G25" s="52"/>
      <c r="H25" s="52"/>
      <c r="I25" s="53"/>
      <c r="J25" s="30">
        <v>93</v>
      </c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 t="s">
        <v>67</v>
      </c>
      <c r="D26" s="51" t="s">
        <v>43</v>
      </c>
      <c r="E26" s="52"/>
      <c r="F26" s="52"/>
      <c r="G26" s="52"/>
      <c r="H26" s="52"/>
      <c r="I26" s="53"/>
      <c r="J26" s="30">
        <v>87</v>
      </c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20" t="s">
        <v>68</v>
      </c>
      <c r="D27" s="51" t="s">
        <v>50</v>
      </c>
      <c r="E27" s="52"/>
      <c r="F27" s="52"/>
      <c r="G27" s="52"/>
      <c r="H27" s="52"/>
      <c r="I27" s="53"/>
      <c r="J27" s="30">
        <v>95</v>
      </c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0" t="s">
        <v>69</v>
      </c>
      <c r="D28" s="51" t="s">
        <v>44</v>
      </c>
      <c r="E28" s="52"/>
      <c r="F28" s="52"/>
      <c r="G28" s="52"/>
      <c r="H28" s="52"/>
      <c r="I28" s="53"/>
      <c r="J28" s="30">
        <v>92</v>
      </c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0" t="s">
        <v>70</v>
      </c>
      <c r="D29" s="104" t="s">
        <v>45</v>
      </c>
      <c r="E29" s="105"/>
      <c r="F29" s="105"/>
      <c r="G29" s="105"/>
      <c r="H29" s="105"/>
      <c r="I29" s="106"/>
      <c r="J29" s="30">
        <v>100</v>
      </c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0" t="s">
        <v>71</v>
      </c>
      <c r="D30" s="104" t="s">
        <v>46</v>
      </c>
      <c r="E30" s="105"/>
      <c r="F30" s="105"/>
      <c r="G30" s="105"/>
      <c r="H30" s="105"/>
      <c r="I30" s="106"/>
      <c r="J30" s="30">
        <v>86</v>
      </c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0" t="s">
        <v>72</v>
      </c>
      <c r="D31" s="104" t="s">
        <v>47</v>
      </c>
      <c r="E31" s="105"/>
      <c r="F31" s="105"/>
      <c r="G31" s="105"/>
      <c r="H31" s="105"/>
      <c r="I31" s="106"/>
      <c r="J31" s="30">
        <v>88</v>
      </c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 t="s">
        <v>73</v>
      </c>
      <c r="D32" s="104" t="s">
        <v>48</v>
      </c>
      <c r="E32" s="105"/>
      <c r="F32" s="105"/>
      <c r="G32" s="105"/>
      <c r="H32" s="105"/>
      <c r="I32" s="106"/>
      <c r="J32" s="30">
        <v>77</v>
      </c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23"/>
      <c r="D33" s="51"/>
      <c r="E33" s="52"/>
      <c r="F33" s="52"/>
      <c r="G33" s="52"/>
      <c r="H33" s="52"/>
      <c r="I33" s="53"/>
      <c r="J33" s="30"/>
      <c r="K33" s="7"/>
      <c r="L33" s="7"/>
      <c r="M33" s="7"/>
      <c r="N33" s="7"/>
      <c r="O33" s="7"/>
      <c r="P33" s="7"/>
      <c r="Q33" s="31"/>
    </row>
    <row r="34" spans="2:17" ht="15.75" customHeight="1" x14ac:dyDescent="0.35">
      <c r="B34" s="34">
        <f t="shared" si="0"/>
        <v>26</v>
      </c>
      <c r="C34" s="23"/>
      <c r="D34" s="110"/>
      <c r="E34" s="111"/>
      <c r="F34" s="111"/>
      <c r="G34" s="111"/>
      <c r="H34" s="111"/>
      <c r="I34" s="112"/>
      <c r="J34" s="30"/>
      <c r="K34" s="7"/>
      <c r="L34" s="7"/>
      <c r="M34" s="7"/>
      <c r="N34" s="7"/>
      <c r="O34" s="7"/>
      <c r="P34" s="7"/>
      <c r="Q34" s="31"/>
    </row>
    <row r="35" spans="2:17" ht="15.75" customHeight="1" x14ac:dyDescent="0.35">
      <c r="B35" s="34">
        <f t="shared" si="0"/>
        <v>27</v>
      </c>
      <c r="C35" s="25"/>
      <c r="D35" s="107"/>
      <c r="E35" s="108"/>
      <c r="F35" s="108"/>
      <c r="G35" s="108"/>
      <c r="H35" s="108"/>
      <c r="I35" s="109"/>
      <c r="J35" s="30"/>
      <c r="K35" s="7"/>
      <c r="L35" s="7"/>
      <c r="M35" s="7"/>
      <c r="N35" s="7"/>
      <c r="O35" s="7"/>
      <c r="P35" s="7"/>
      <c r="Q35" s="31"/>
    </row>
    <row r="36" spans="2:17" ht="15.75" customHeight="1" x14ac:dyDescent="0.35">
      <c r="B36" s="37">
        <f t="shared" si="0"/>
        <v>28</v>
      </c>
      <c r="C36" s="38"/>
      <c r="D36" s="102"/>
      <c r="E36" s="103"/>
      <c r="F36" s="103"/>
      <c r="G36" s="103"/>
      <c r="H36" s="103"/>
      <c r="I36" s="103"/>
      <c r="J36" s="22"/>
      <c r="K36" s="7"/>
      <c r="L36" s="7"/>
      <c r="M36" s="7"/>
      <c r="N36" s="7"/>
      <c r="O36" s="7"/>
      <c r="P36" s="7"/>
      <c r="Q36" s="31"/>
    </row>
    <row r="37" spans="2:17" ht="15.75" customHeight="1" x14ac:dyDescent="0.35">
      <c r="B37" s="21">
        <f t="shared" si="0"/>
        <v>29</v>
      </c>
      <c r="C37" s="25"/>
      <c r="D37" s="107"/>
      <c r="E37" s="108"/>
      <c r="F37" s="108"/>
      <c r="G37" s="108"/>
      <c r="H37" s="108"/>
      <c r="I37" s="109"/>
      <c r="J37" s="22"/>
      <c r="K37" s="7"/>
      <c r="L37" s="7"/>
      <c r="M37" s="7"/>
      <c r="N37" s="7"/>
      <c r="O37" s="7"/>
      <c r="P37" s="7"/>
      <c r="Q37" s="31"/>
    </row>
    <row r="38" spans="2:17" ht="15.75" customHeight="1" x14ac:dyDescent="0.35">
      <c r="B38" s="21">
        <f t="shared" si="0"/>
        <v>30</v>
      </c>
      <c r="C38" s="25"/>
      <c r="D38" s="113"/>
      <c r="E38" s="114"/>
      <c r="F38" s="114"/>
      <c r="G38" s="114"/>
      <c r="H38" s="114"/>
      <c r="I38" s="115"/>
      <c r="J38" s="7"/>
      <c r="K38" s="7"/>
      <c r="L38" s="7"/>
      <c r="M38" s="7"/>
      <c r="N38" s="7"/>
      <c r="O38" s="7"/>
      <c r="P38" s="7"/>
      <c r="Q38" s="31"/>
    </row>
    <row r="39" spans="2:17" ht="15.75" customHeight="1" x14ac:dyDescent="0.35">
      <c r="B39" s="9">
        <f t="shared" si="0"/>
        <v>31</v>
      </c>
      <c r="C39" s="29"/>
      <c r="D39" s="74"/>
      <c r="E39" s="68"/>
      <c r="F39" s="68"/>
      <c r="G39" s="68"/>
      <c r="H39" s="68"/>
      <c r="I39" s="69"/>
      <c r="J39" s="7"/>
      <c r="K39" s="7"/>
      <c r="L39" s="7"/>
      <c r="M39" s="7"/>
      <c r="N39" s="7"/>
      <c r="O39" s="7"/>
      <c r="P39" s="7"/>
      <c r="Q39" s="31"/>
    </row>
    <row r="40" spans="2:17" ht="15.75" customHeight="1" x14ac:dyDescent="0.35">
      <c r="B40" s="9">
        <f t="shared" si="0"/>
        <v>32</v>
      </c>
      <c r="C40" s="9"/>
      <c r="D40" s="74"/>
      <c r="E40" s="68"/>
      <c r="F40" s="68"/>
      <c r="G40" s="68"/>
      <c r="H40" s="68"/>
      <c r="I40" s="69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74"/>
      <c r="E41" s="68"/>
      <c r="F41" s="68"/>
      <c r="G41" s="68"/>
      <c r="H41" s="68"/>
      <c r="I41" s="69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4"/>
      <c r="E42" s="68"/>
      <c r="F42" s="68"/>
      <c r="G42" s="68"/>
      <c r="H42" s="68"/>
      <c r="I42" s="69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4"/>
      <c r="E43" s="68"/>
      <c r="F43" s="68"/>
      <c r="G43" s="68"/>
      <c r="H43" s="68"/>
      <c r="I43" s="69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4"/>
      <c r="E44" s="68"/>
      <c r="F44" s="68"/>
      <c r="G44" s="68"/>
      <c r="H44" s="68"/>
      <c r="I44" s="69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4"/>
      <c r="E45" s="68"/>
      <c r="F45" s="68"/>
      <c r="G45" s="68"/>
      <c r="H45" s="68"/>
      <c r="I45" s="69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4"/>
      <c r="E46" s="68"/>
      <c r="F46" s="68"/>
      <c r="G46" s="68"/>
      <c r="H46" s="68"/>
      <c r="I46" s="69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4"/>
      <c r="E47" s="68"/>
      <c r="F47" s="68"/>
      <c r="G47" s="68"/>
      <c r="H47" s="68"/>
      <c r="I47" s="69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4"/>
      <c r="E48" s="68"/>
      <c r="F48" s="68"/>
      <c r="G48" s="68"/>
      <c r="H48" s="68"/>
      <c r="I48" s="69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65"/>
      <c r="D49" s="59"/>
      <c r="E49" s="3"/>
    </row>
    <row r="50" spans="3:17" ht="15.75" customHeight="1" x14ac:dyDescent="0.35">
      <c r="C50" s="65"/>
      <c r="D50" s="59"/>
      <c r="E50" s="3"/>
      <c r="H50" s="67" t="s">
        <v>18</v>
      </c>
      <c r="I50" s="69"/>
      <c r="J50" s="7">
        <f t="shared" ref="J50:Q50" si="1">COUNTIF(J9:J48,"&gt;=70")</f>
        <v>24</v>
      </c>
      <c r="K50" s="7">
        <f t="shared" si="1"/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65"/>
      <c r="D51" s="59"/>
      <c r="E51" s="2"/>
      <c r="H51" s="67" t="s">
        <v>19</v>
      </c>
      <c r="I51" s="69"/>
      <c r="J51" s="7">
        <f t="shared" ref="J51:Q51" si="2">COUNTIF(J9:J49,"&lt;70")</f>
        <v>0</v>
      </c>
      <c r="K51" s="7">
        <f t="shared" si="2"/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65"/>
      <c r="D52" s="59"/>
      <c r="E52" s="59"/>
      <c r="H52" s="67" t="s">
        <v>20</v>
      </c>
      <c r="I52" s="69"/>
      <c r="J52" s="7">
        <f t="shared" ref="J52:Q52" si="3">COUNT(J9:J48)</f>
        <v>24</v>
      </c>
      <c r="K52" s="7">
        <f t="shared" si="3"/>
        <v>0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65"/>
      <c r="D53" s="59"/>
      <c r="E53" s="3"/>
      <c r="H53" s="81" t="s">
        <v>21</v>
      </c>
      <c r="I53" s="69"/>
      <c r="J53" s="13">
        <f t="shared" ref="J53:Q53" si="4">J50/J52</f>
        <v>1</v>
      </c>
      <c r="K53" s="14" t="e">
        <f t="shared" si="4"/>
        <v>#DIV/0!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65"/>
      <c r="D54" s="59"/>
      <c r="E54" s="3"/>
      <c r="H54" s="81" t="s">
        <v>22</v>
      </c>
      <c r="I54" s="69"/>
      <c r="J54" s="13">
        <f t="shared" ref="J54:Q54" si="5">J51/J52</f>
        <v>0</v>
      </c>
      <c r="K54" s="13" t="e">
        <f t="shared" si="5"/>
        <v>#DIV/0!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65"/>
      <c r="D55" s="59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2"/>
      <c r="K58" s="62"/>
      <c r="L58" s="62"/>
      <c r="M58" s="62"/>
      <c r="N58" s="62"/>
      <c r="O58" s="62"/>
      <c r="P58" s="62"/>
    </row>
    <row r="59" spans="3:17" ht="15.75" customHeight="1" x14ac:dyDescent="0.35">
      <c r="J59" s="83" t="s">
        <v>23</v>
      </c>
      <c r="K59" s="84"/>
      <c r="L59" s="84"/>
      <c r="M59" s="84"/>
      <c r="N59" s="84"/>
      <c r="O59" s="84"/>
      <c r="P59" s="8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5">
    <mergeCell ref="D29:I29"/>
    <mergeCell ref="D34:I34"/>
    <mergeCell ref="D38:I38"/>
    <mergeCell ref="K6:P6"/>
    <mergeCell ref="I6:J6"/>
    <mergeCell ref="D6:G6"/>
    <mergeCell ref="D8:I8"/>
    <mergeCell ref="D30:I30"/>
    <mergeCell ref="D32:I32"/>
    <mergeCell ref="D9:I9"/>
    <mergeCell ref="D10:I10"/>
    <mergeCell ref="D11:I11"/>
    <mergeCell ref="B2:P2"/>
    <mergeCell ref="C3:P3"/>
    <mergeCell ref="D4:G4"/>
    <mergeCell ref="J4:K4"/>
    <mergeCell ref="N4:O4"/>
    <mergeCell ref="J59:P59"/>
    <mergeCell ref="C54:D54"/>
    <mergeCell ref="C55:D55"/>
    <mergeCell ref="C53:D53"/>
    <mergeCell ref="H53:I53"/>
    <mergeCell ref="H54:I54"/>
    <mergeCell ref="J58:P58"/>
    <mergeCell ref="D31:I31"/>
    <mergeCell ref="D44:I44"/>
    <mergeCell ref="D45:I45"/>
    <mergeCell ref="D35:I35"/>
    <mergeCell ref="D37:I37"/>
    <mergeCell ref="C51:D51"/>
    <mergeCell ref="C52:E52"/>
    <mergeCell ref="H51:I51"/>
    <mergeCell ref="H52:I52"/>
    <mergeCell ref="C50:D50"/>
    <mergeCell ref="H50:I50"/>
    <mergeCell ref="C49:D49"/>
    <mergeCell ref="D48:I48"/>
    <mergeCell ref="D43:I43"/>
    <mergeCell ref="D36:I36"/>
    <mergeCell ref="D46:I46"/>
    <mergeCell ref="D47:I47"/>
    <mergeCell ref="D39:I39"/>
    <mergeCell ref="D40:I40"/>
    <mergeCell ref="D41:I41"/>
    <mergeCell ref="D42:I42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topLeftCell="A46" zoomScale="120" zoomScaleNormal="120" workbookViewId="0">
      <selection activeCell="T49" sqref="T49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8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1"/>
      <c r="R2" s="1"/>
    </row>
    <row r="3" spans="2:18" ht="14.5" x14ac:dyDescent="0.35">
      <c r="C3" s="60" t="s">
        <v>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3"/>
      <c r="R3" s="3"/>
    </row>
    <row r="4" spans="2:18" ht="14.5" x14ac:dyDescent="0.35">
      <c r="C4" t="s">
        <v>2</v>
      </c>
      <c r="D4" s="61" t="s">
        <v>233</v>
      </c>
      <c r="E4" s="62"/>
      <c r="F4" s="62"/>
      <c r="G4" s="62"/>
      <c r="I4" t="s">
        <v>3</v>
      </c>
      <c r="J4" s="63" t="s">
        <v>231</v>
      </c>
      <c r="K4" s="62"/>
      <c r="M4" t="s">
        <v>4</v>
      </c>
      <c r="N4" s="64">
        <v>45560</v>
      </c>
      <c r="O4" s="62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3" t="s">
        <v>112</v>
      </c>
      <c r="E6" s="62"/>
      <c r="F6" s="62"/>
      <c r="G6" s="62"/>
      <c r="I6" s="65" t="s">
        <v>6</v>
      </c>
      <c r="J6" s="59"/>
      <c r="K6" s="66" t="s">
        <v>26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7" t="s">
        <v>9</v>
      </c>
      <c r="E8" s="68"/>
      <c r="F8" s="68"/>
      <c r="G8" s="68"/>
      <c r="H8" s="68"/>
      <c r="I8" s="69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74</v>
      </c>
      <c r="D9" s="99" t="s">
        <v>90</v>
      </c>
      <c r="E9" s="100"/>
      <c r="F9" s="100"/>
      <c r="G9" s="100"/>
      <c r="H9" s="100"/>
      <c r="I9" s="130"/>
      <c r="J9" s="7">
        <v>90</v>
      </c>
      <c r="K9" s="7"/>
      <c r="L9" s="7"/>
      <c r="M9" s="7"/>
      <c r="N9" s="7"/>
      <c r="O9" s="7"/>
      <c r="P9" s="7"/>
      <c r="Q9" s="10"/>
    </row>
    <row r="10" spans="2:18" ht="14.5" x14ac:dyDescent="0.35">
      <c r="B10" s="9">
        <v>2</v>
      </c>
      <c r="C10" s="20" t="s">
        <v>75</v>
      </c>
      <c r="D10" s="99" t="s">
        <v>91</v>
      </c>
      <c r="E10" s="100"/>
      <c r="F10" s="100"/>
      <c r="G10" s="100"/>
      <c r="H10" s="100"/>
      <c r="I10" s="130"/>
      <c r="J10" s="7">
        <v>98</v>
      </c>
      <c r="K10" s="7"/>
      <c r="L10" s="7"/>
      <c r="M10" s="7"/>
      <c r="N10" s="7"/>
      <c r="O10" s="7"/>
      <c r="P10" s="7"/>
      <c r="Q10" s="10"/>
    </row>
    <row r="11" spans="2:18" ht="14.5" x14ac:dyDescent="0.35">
      <c r="B11" s="9">
        <f t="shared" ref="B11:B48" si="0">B10+1</f>
        <v>3</v>
      </c>
      <c r="C11" s="20" t="s">
        <v>76</v>
      </c>
      <c r="D11" s="99" t="s">
        <v>92</v>
      </c>
      <c r="E11" s="100"/>
      <c r="F11" s="100"/>
      <c r="G11" s="100"/>
      <c r="H11" s="100"/>
      <c r="I11" s="130"/>
      <c r="J11" s="7">
        <v>98</v>
      </c>
      <c r="K11" s="7"/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77</v>
      </c>
      <c r="D12" s="99" t="s">
        <v>93</v>
      </c>
      <c r="E12" s="100"/>
      <c r="F12" s="100"/>
      <c r="G12" s="100"/>
      <c r="H12" s="100"/>
      <c r="I12" s="130"/>
      <c r="J12" s="7">
        <v>100</v>
      </c>
      <c r="K12" s="7"/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78</v>
      </c>
      <c r="D13" s="99" t="s">
        <v>94</v>
      </c>
      <c r="E13" s="100"/>
      <c r="F13" s="100"/>
      <c r="G13" s="100"/>
      <c r="H13" s="100"/>
      <c r="I13" s="130"/>
      <c r="J13" s="7">
        <v>100</v>
      </c>
      <c r="K13" s="7"/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80</v>
      </c>
      <c r="D14" s="99" t="s">
        <v>95</v>
      </c>
      <c r="E14" s="100"/>
      <c r="F14" s="100"/>
      <c r="G14" s="100"/>
      <c r="H14" s="100"/>
      <c r="I14" s="130"/>
      <c r="J14" s="7">
        <v>100</v>
      </c>
      <c r="K14" s="7"/>
      <c r="L14" s="7"/>
      <c r="M14" s="7"/>
      <c r="N14" s="7"/>
      <c r="O14" s="7"/>
      <c r="P14" s="7"/>
      <c r="Q14" s="10"/>
    </row>
    <row r="15" spans="2:18" ht="14.5" x14ac:dyDescent="0.35">
      <c r="B15" s="9">
        <v>7</v>
      </c>
      <c r="C15" s="20" t="s">
        <v>81</v>
      </c>
      <c r="D15" s="99" t="s">
        <v>96</v>
      </c>
      <c r="E15" s="100"/>
      <c r="F15" s="100"/>
      <c r="G15" s="100"/>
      <c r="H15" s="100"/>
      <c r="I15" s="130"/>
      <c r="J15" s="7">
        <v>98</v>
      </c>
      <c r="K15" s="7"/>
      <c r="L15" s="7"/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82</v>
      </c>
      <c r="D16" s="99" t="s">
        <v>97</v>
      </c>
      <c r="E16" s="100"/>
      <c r="F16" s="100"/>
      <c r="G16" s="100"/>
      <c r="H16" s="100"/>
      <c r="I16" s="130"/>
      <c r="J16" s="7">
        <v>98</v>
      </c>
      <c r="K16" s="7"/>
      <c r="L16" s="7"/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83</v>
      </c>
      <c r="D17" s="99" t="s">
        <v>98</v>
      </c>
      <c r="E17" s="100"/>
      <c r="F17" s="100"/>
      <c r="G17" s="100"/>
      <c r="H17" s="100"/>
      <c r="I17" s="130"/>
      <c r="J17" s="7">
        <v>87</v>
      </c>
      <c r="K17" s="7"/>
      <c r="L17" s="7"/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84</v>
      </c>
      <c r="D18" s="131" t="s">
        <v>99</v>
      </c>
      <c r="E18" s="132"/>
      <c r="F18" s="132"/>
      <c r="G18" s="132"/>
      <c r="H18" s="132"/>
      <c r="I18" s="133"/>
      <c r="J18" s="7">
        <v>96</v>
      </c>
      <c r="K18" s="7"/>
      <c r="L18" s="7"/>
      <c r="M18" s="7"/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85</v>
      </c>
      <c r="D19" s="123" t="s">
        <v>100</v>
      </c>
      <c r="E19" s="124"/>
      <c r="F19" s="124"/>
      <c r="G19" s="124"/>
      <c r="H19" s="124"/>
      <c r="I19" s="125"/>
      <c r="J19" s="7">
        <v>100</v>
      </c>
      <c r="K19" s="7"/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 t="s">
        <v>86</v>
      </c>
      <c r="D20" s="123" t="s">
        <v>101</v>
      </c>
      <c r="E20" s="124"/>
      <c r="F20" s="124"/>
      <c r="G20" s="124"/>
      <c r="H20" s="124"/>
      <c r="I20" s="125"/>
      <c r="J20" s="7">
        <v>95</v>
      </c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 t="s">
        <v>87</v>
      </c>
      <c r="D21" s="123" t="s">
        <v>102</v>
      </c>
      <c r="E21" s="124"/>
      <c r="F21" s="124"/>
      <c r="G21" s="124"/>
      <c r="H21" s="124"/>
      <c r="I21" s="125"/>
      <c r="J21" s="54" t="s">
        <v>110</v>
      </c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88</v>
      </c>
      <c r="D22" s="123" t="s">
        <v>103</v>
      </c>
      <c r="E22" s="124"/>
      <c r="F22" s="124"/>
      <c r="G22" s="124"/>
      <c r="H22" s="124"/>
      <c r="I22" s="125"/>
      <c r="J22" s="7">
        <v>90</v>
      </c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89</v>
      </c>
      <c r="D23" s="126" t="s">
        <v>104</v>
      </c>
      <c r="E23" s="127"/>
      <c r="F23" s="127"/>
      <c r="G23" s="127"/>
      <c r="H23" s="127"/>
      <c r="I23" s="127"/>
      <c r="J23" s="22">
        <v>70</v>
      </c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/>
      <c r="D24" s="126"/>
      <c r="E24" s="127"/>
      <c r="F24" s="127"/>
      <c r="G24" s="127"/>
      <c r="H24" s="127"/>
      <c r="I24" s="127"/>
      <c r="J24" s="22"/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/>
      <c r="D25" s="123"/>
      <c r="E25" s="124"/>
      <c r="F25" s="124"/>
      <c r="G25" s="124"/>
      <c r="H25" s="124"/>
      <c r="I25" s="128"/>
      <c r="J25" s="22"/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/>
      <c r="D26" s="126"/>
      <c r="E26" s="127"/>
      <c r="F26" s="127"/>
      <c r="G26" s="127"/>
      <c r="H26" s="127"/>
      <c r="I26" s="127"/>
      <c r="J26" s="22"/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v>19</v>
      </c>
      <c r="C27" s="20"/>
      <c r="D27" s="126"/>
      <c r="E27" s="127"/>
      <c r="F27" s="127"/>
      <c r="G27" s="127"/>
      <c r="H27" s="127"/>
      <c r="I27" s="127"/>
      <c r="J27" s="22"/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4"/>
      <c r="D28" s="102"/>
      <c r="E28" s="103"/>
      <c r="F28" s="103"/>
      <c r="G28" s="103"/>
      <c r="H28" s="103"/>
      <c r="I28" s="103"/>
      <c r="J28" s="22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4"/>
      <c r="D29" s="129"/>
      <c r="E29" s="124"/>
      <c r="F29" s="124"/>
      <c r="G29" s="124"/>
      <c r="H29" s="124"/>
      <c r="I29" s="128"/>
      <c r="J29" s="22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4"/>
      <c r="D30" s="102"/>
      <c r="E30" s="103"/>
      <c r="F30" s="103"/>
      <c r="G30" s="103"/>
      <c r="H30" s="103"/>
      <c r="I30" s="103"/>
      <c r="J30" s="22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4"/>
      <c r="D31" s="102"/>
      <c r="E31" s="103"/>
      <c r="F31" s="103"/>
      <c r="G31" s="103"/>
      <c r="H31" s="103"/>
      <c r="I31" s="103"/>
      <c r="J31" s="22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/>
      <c r="D32" s="89"/>
      <c r="E32" s="84"/>
      <c r="F32" s="84"/>
      <c r="G32" s="84"/>
      <c r="H32" s="84"/>
      <c r="I32" s="119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4"/>
      <c r="D33" s="107"/>
      <c r="E33" s="108"/>
      <c r="F33" s="108"/>
      <c r="G33" s="108"/>
      <c r="H33" s="108"/>
      <c r="I33" s="109"/>
      <c r="J33" s="22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4"/>
      <c r="D34" s="120"/>
      <c r="E34" s="121"/>
      <c r="F34" s="121"/>
      <c r="G34" s="121"/>
      <c r="H34" s="121"/>
      <c r="I34" s="122"/>
      <c r="J34" s="22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4"/>
      <c r="D35" s="102"/>
      <c r="E35" s="103"/>
      <c r="F35" s="103"/>
      <c r="G35" s="103"/>
      <c r="H35" s="103"/>
      <c r="I35" s="103"/>
      <c r="J35" s="22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4"/>
      <c r="D36" s="102"/>
      <c r="E36" s="103"/>
      <c r="F36" s="103"/>
      <c r="G36" s="103"/>
      <c r="H36" s="103"/>
      <c r="I36" s="103"/>
      <c r="J36" s="22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5"/>
      <c r="D37" s="107"/>
      <c r="E37" s="108"/>
      <c r="F37" s="108"/>
      <c r="G37" s="108"/>
      <c r="H37" s="108"/>
      <c r="I37" s="109"/>
      <c r="J37" s="22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5"/>
      <c r="D38" s="113"/>
      <c r="E38" s="114"/>
      <c r="F38" s="114"/>
      <c r="G38" s="114"/>
      <c r="H38" s="114"/>
      <c r="I38" s="115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29"/>
      <c r="D39" s="74"/>
      <c r="E39" s="68"/>
      <c r="F39" s="68"/>
      <c r="G39" s="68"/>
      <c r="H39" s="68"/>
      <c r="I39" s="69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4"/>
      <c r="E40" s="68"/>
      <c r="F40" s="68"/>
      <c r="G40" s="68"/>
      <c r="H40" s="68"/>
      <c r="I40" s="69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4"/>
      <c r="E41" s="68"/>
      <c r="F41" s="68"/>
      <c r="G41" s="68"/>
      <c r="H41" s="68"/>
      <c r="I41" s="69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74"/>
      <c r="E42" s="68"/>
      <c r="F42" s="68"/>
      <c r="G42" s="68"/>
      <c r="H42" s="68"/>
      <c r="I42" s="69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4"/>
      <c r="E43" s="68"/>
      <c r="F43" s="68"/>
      <c r="G43" s="68"/>
      <c r="H43" s="68"/>
      <c r="I43" s="69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4"/>
      <c r="E44" s="68"/>
      <c r="F44" s="68"/>
      <c r="G44" s="68"/>
      <c r="H44" s="68"/>
      <c r="I44" s="69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4"/>
      <c r="E45" s="68"/>
      <c r="F45" s="68"/>
      <c r="G45" s="68"/>
      <c r="H45" s="68"/>
      <c r="I45" s="69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4"/>
      <c r="E46" s="68"/>
      <c r="F46" s="68"/>
      <c r="G46" s="68"/>
      <c r="H46" s="68"/>
      <c r="I46" s="69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4"/>
      <c r="E47" s="68"/>
      <c r="F47" s="68"/>
      <c r="G47" s="68"/>
      <c r="H47" s="68"/>
      <c r="I47" s="69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4"/>
      <c r="E48" s="68"/>
      <c r="F48" s="68"/>
      <c r="G48" s="68"/>
      <c r="H48" s="68"/>
      <c r="I48" s="69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65"/>
      <c r="D49" s="59"/>
      <c r="E49" s="3"/>
    </row>
    <row r="50" spans="3:17" ht="15.75" customHeight="1" x14ac:dyDescent="0.35">
      <c r="C50" s="65"/>
      <c r="D50" s="59"/>
      <c r="E50" s="3"/>
      <c r="H50" s="67" t="s">
        <v>18</v>
      </c>
      <c r="I50" s="69"/>
      <c r="J50" s="7">
        <f t="shared" ref="J50:Q50" si="1">COUNTIF(J9:J48,"&gt;=70")</f>
        <v>14</v>
      </c>
      <c r="K50" s="7">
        <f t="shared" si="1"/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65"/>
      <c r="D51" s="59"/>
      <c r="E51" s="2"/>
      <c r="H51" s="67" t="s">
        <v>19</v>
      </c>
      <c r="I51" s="69"/>
      <c r="J51" s="7">
        <v>1</v>
      </c>
      <c r="K51" s="7">
        <f t="shared" ref="J51:Q51" si="2">COUNTIF(K9:K49,"&lt;70")</f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65"/>
      <c r="D52" s="59"/>
      <c r="E52" s="59"/>
      <c r="H52" s="67" t="s">
        <v>20</v>
      </c>
      <c r="I52" s="69"/>
      <c r="J52" s="7">
        <v>15</v>
      </c>
      <c r="K52" s="7">
        <f t="shared" ref="J52:Q52" si="3">COUNT(K9:K48)</f>
        <v>0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65"/>
      <c r="D53" s="59"/>
      <c r="E53" s="3"/>
      <c r="H53" s="81" t="s">
        <v>21</v>
      </c>
      <c r="I53" s="69"/>
      <c r="J53" s="13">
        <f t="shared" ref="J53:Q53" si="4">J50/J52</f>
        <v>0.93333333333333335</v>
      </c>
      <c r="K53" s="14" t="e">
        <f t="shared" si="4"/>
        <v>#DIV/0!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65"/>
      <c r="D54" s="59"/>
      <c r="E54" s="3"/>
      <c r="H54" s="81" t="s">
        <v>22</v>
      </c>
      <c r="I54" s="69"/>
      <c r="J54" s="13">
        <f t="shared" ref="J54:Q54" si="5">J51/J52</f>
        <v>6.6666666666666666E-2</v>
      </c>
      <c r="K54" s="13" t="e">
        <f t="shared" si="5"/>
        <v>#DIV/0!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65"/>
      <c r="D55" s="59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2"/>
      <c r="K58" s="62"/>
      <c r="L58" s="62"/>
      <c r="M58" s="62"/>
      <c r="N58" s="62"/>
      <c r="O58" s="62"/>
      <c r="P58" s="62"/>
    </row>
    <row r="59" spans="3:17" ht="15.75" customHeight="1" x14ac:dyDescent="0.35">
      <c r="J59" s="83" t="s">
        <v>23</v>
      </c>
      <c r="K59" s="84"/>
      <c r="L59" s="84"/>
      <c r="M59" s="84"/>
      <c r="N59" s="84"/>
      <c r="O59" s="84"/>
      <c r="P59" s="8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5:I25"/>
    <mergeCell ref="D26:I26"/>
    <mergeCell ref="D27:I27"/>
    <mergeCell ref="D28:I28"/>
    <mergeCell ref="D29:I29"/>
    <mergeCell ref="D30:I30"/>
    <mergeCell ref="D24:I24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33:I33"/>
    <mergeCell ref="D38:I38"/>
    <mergeCell ref="D46:I46"/>
    <mergeCell ref="D47:I47"/>
    <mergeCell ref="D48:I48"/>
    <mergeCell ref="C49:D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27F3-D902-4D2E-8881-F5EA81023DF2}">
  <dimension ref="B2:R100"/>
  <sheetViews>
    <sheetView tabSelected="1" zoomScale="120" zoomScaleNormal="120" workbookViewId="0">
      <selection activeCell="S29" sqref="S29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8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1"/>
      <c r="R2" s="1"/>
    </row>
    <row r="3" spans="2:18" ht="14.5" x14ac:dyDescent="0.35">
      <c r="C3" s="60" t="s">
        <v>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3"/>
      <c r="R3" s="3"/>
    </row>
    <row r="4" spans="2:18" ht="14.5" x14ac:dyDescent="0.35">
      <c r="C4" t="s">
        <v>2</v>
      </c>
      <c r="D4" s="61" t="s">
        <v>234</v>
      </c>
      <c r="E4" s="62"/>
      <c r="F4" s="62"/>
      <c r="G4" s="62"/>
      <c r="I4" t="s">
        <v>3</v>
      </c>
      <c r="J4" s="63" t="s">
        <v>231</v>
      </c>
      <c r="K4" s="62"/>
      <c r="M4" t="s">
        <v>4</v>
      </c>
      <c r="N4" s="64">
        <v>45560</v>
      </c>
      <c r="O4" s="62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3" t="s">
        <v>112</v>
      </c>
      <c r="E6" s="62"/>
      <c r="F6" s="62"/>
      <c r="G6" s="62"/>
      <c r="I6" s="65" t="s">
        <v>6</v>
      </c>
      <c r="J6" s="59"/>
      <c r="K6" s="66" t="s">
        <v>26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7" t="s">
        <v>9</v>
      </c>
      <c r="E8" s="68"/>
      <c r="F8" s="68"/>
      <c r="G8" s="68"/>
      <c r="H8" s="68"/>
      <c r="I8" s="69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74</v>
      </c>
      <c r="D9" s="99" t="s">
        <v>90</v>
      </c>
      <c r="E9" s="100"/>
      <c r="F9" s="100"/>
      <c r="G9" s="100"/>
      <c r="H9" s="100"/>
      <c r="I9" s="130"/>
      <c r="J9" s="7">
        <v>100</v>
      </c>
      <c r="K9" s="7"/>
      <c r="L9" s="7"/>
      <c r="M9" s="7"/>
      <c r="N9" s="7"/>
      <c r="O9" s="7"/>
      <c r="P9" s="7"/>
      <c r="Q9" s="10"/>
    </row>
    <row r="10" spans="2:18" ht="14.5" x14ac:dyDescent="0.35">
      <c r="B10" s="9">
        <v>2</v>
      </c>
      <c r="C10" s="20" t="s">
        <v>75</v>
      </c>
      <c r="D10" s="99" t="s">
        <v>91</v>
      </c>
      <c r="E10" s="100"/>
      <c r="F10" s="100"/>
      <c r="G10" s="100"/>
      <c r="H10" s="100"/>
      <c r="I10" s="130"/>
      <c r="J10" s="7">
        <v>99</v>
      </c>
      <c r="K10" s="7"/>
      <c r="L10" s="7"/>
      <c r="M10" s="7"/>
      <c r="N10" s="7"/>
      <c r="O10" s="7"/>
      <c r="P10" s="7"/>
      <c r="Q10" s="10"/>
    </row>
    <row r="11" spans="2:18" ht="14.5" x14ac:dyDescent="0.35">
      <c r="B11" s="9">
        <f t="shared" ref="B11:B48" si="0">B10+1</f>
        <v>3</v>
      </c>
      <c r="C11" s="20" t="s">
        <v>77</v>
      </c>
      <c r="D11" s="32" t="s">
        <v>93</v>
      </c>
      <c r="E11" s="35"/>
      <c r="F11" s="35"/>
      <c r="G11" s="35"/>
      <c r="H11" s="35"/>
      <c r="I11" s="36"/>
      <c r="J11" s="7">
        <v>100</v>
      </c>
      <c r="K11" s="7"/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78</v>
      </c>
      <c r="D12" s="32" t="s">
        <v>94</v>
      </c>
      <c r="E12" s="35"/>
      <c r="F12" s="35"/>
      <c r="G12" s="35"/>
      <c r="H12" s="35"/>
      <c r="I12" s="36"/>
      <c r="J12" s="7">
        <v>100</v>
      </c>
      <c r="K12" s="7"/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80</v>
      </c>
      <c r="D13" s="32" t="s">
        <v>95</v>
      </c>
      <c r="E13" s="35"/>
      <c r="F13" s="35"/>
      <c r="G13" s="35"/>
      <c r="H13" s="35"/>
      <c r="I13" s="36"/>
      <c r="J13" s="7">
        <v>100</v>
      </c>
      <c r="K13" s="7"/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81</v>
      </c>
      <c r="D14" s="99" t="s">
        <v>96</v>
      </c>
      <c r="E14" s="100"/>
      <c r="F14" s="100"/>
      <c r="G14" s="100"/>
      <c r="H14" s="100"/>
      <c r="I14" s="130"/>
      <c r="J14" s="7">
        <v>100</v>
      </c>
      <c r="K14" s="7"/>
      <c r="L14" s="7"/>
      <c r="M14" s="7"/>
      <c r="N14" s="7"/>
      <c r="O14" s="7"/>
      <c r="P14" s="7"/>
      <c r="Q14" s="10"/>
    </row>
    <row r="15" spans="2:18" ht="14.5" x14ac:dyDescent="0.35">
      <c r="B15" s="9">
        <v>7</v>
      </c>
      <c r="C15" s="20" t="s">
        <v>85</v>
      </c>
      <c r="D15" s="123" t="s">
        <v>100</v>
      </c>
      <c r="E15" s="124"/>
      <c r="F15" s="124"/>
      <c r="G15" s="124"/>
      <c r="H15" s="124"/>
      <c r="I15" s="125"/>
      <c r="J15" s="7">
        <v>100</v>
      </c>
      <c r="K15" s="7"/>
      <c r="L15" s="7"/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87</v>
      </c>
      <c r="D16" s="123" t="s">
        <v>102</v>
      </c>
      <c r="E16" s="124"/>
      <c r="F16" s="124"/>
      <c r="G16" s="124"/>
      <c r="H16" s="124"/>
      <c r="I16" s="125"/>
      <c r="J16" s="54" t="s">
        <v>110</v>
      </c>
      <c r="K16" s="7"/>
      <c r="L16" s="7"/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88</v>
      </c>
      <c r="D17" s="123" t="s">
        <v>103</v>
      </c>
      <c r="E17" s="124"/>
      <c r="F17" s="124"/>
      <c r="G17" s="124"/>
      <c r="H17" s="124"/>
      <c r="I17" s="125"/>
      <c r="J17" s="7">
        <v>80</v>
      </c>
      <c r="K17" s="7"/>
      <c r="L17" s="7"/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/>
      <c r="D18" s="126"/>
      <c r="E18" s="127"/>
      <c r="F18" s="127"/>
      <c r="G18" s="127"/>
      <c r="H18" s="127"/>
      <c r="I18" s="127"/>
      <c r="J18" s="7"/>
      <c r="K18" s="7"/>
      <c r="L18" s="7"/>
      <c r="M18" s="7"/>
      <c r="N18" s="7"/>
      <c r="O18" s="7"/>
      <c r="P18" s="7"/>
      <c r="Q18" s="10">
        <f t="shared" ref="Q18" si="1">SUM(J18:P18)/7</f>
        <v>0</v>
      </c>
    </row>
    <row r="19" spans="2:17" ht="14.5" x14ac:dyDescent="0.35">
      <c r="B19" s="9">
        <f t="shared" si="0"/>
        <v>11</v>
      </c>
      <c r="C19" s="20"/>
      <c r="D19" s="123"/>
      <c r="E19" s="124"/>
      <c r="F19" s="124"/>
      <c r="G19" s="124"/>
      <c r="H19" s="124"/>
      <c r="I19" s="125"/>
      <c r="J19" s="7"/>
      <c r="K19" s="7"/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/>
      <c r="D20" s="123"/>
      <c r="E20" s="124"/>
      <c r="F20" s="124"/>
      <c r="G20" s="124"/>
      <c r="H20" s="124"/>
      <c r="I20" s="125"/>
      <c r="J20" s="7"/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/>
      <c r="D21" s="123"/>
      <c r="E21" s="124"/>
      <c r="F21" s="124"/>
      <c r="G21" s="124"/>
      <c r="H21" s="124"/>
      <c r="I21" s="125"/>
      <c r="J21" s="54"/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/>
      <c r="D22" s="123"/>
      <c r="E22" s="124"/>
      <c r="F22" s="124"/>
      <c r="G22" s="124"/>
      <c r="H22" s="124"/>
      <c r="I22" s="125"/>
      <c r="J22" s="7"/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/>
      <c r="D23" s="126"/>
      <c r="E23" s="127"/>
      <c r="F23" s="127"/>
      <c r="G23" s="127"/>
      <c r="H23" s="127"/>
      <c r="I23" s="127"/>
      <c r="J23" s="22"/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/>
      <c r="D24" s="126"/>
      <c r="E24" s="127"/>
      <c r="F24" s="127"/>
      <c r="G24" s="127"/>
      <c r="H24" s="127"/>
      <c r="I24" s="127"/>
      <c r="J24" s="22"/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/>
      <c r="D25" s="123"/>
      <c r="E25" s="124"/>
      <c r="F25" s="124"/>
      <c r="G25" s="124"/>
      <c r="H25" s="124"/>
      <c r="I25" s="128"/>
      <c r="J25" s="22"/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/>
      <c r="D26" s="126"/>
      <c r="E26" s="127"/>
      <c r="F26" s="127"/>
      <c r="G26" s="127"/>
      <c r="H26" s="127"/>
      <c r="I26" s="127"/>
      <c r="J26" s="22"/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v>19</v>
      </c>
      <c r="C27" s="20"/>
      <c r="D27" s="126"/>
      <c r="E27" s="127"/>
      <c r="F27" s="127"/>
      <c r="G27" s="127"/>
      <c r="H27" s="127"/>
      <c r="I27" s="127"/>
      <c r="J27" s="22"/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4"/>
      <c r="D28" s="102"/>
      <c r="E28" s="103"/>
      <c r="F28" s="103"/>
      <c r="G28" s="103"/>
      <c r="H28" s="103"/>
      <c r="I28" s="103"/>
      <c r="J28" s="22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4"/>
      <c r="D29" s="129"/>
      <c r="E29" s="124"/>
      <c r="F29" s="124"/>
      <c r="G29" s="124"/>
      <c r="H29" s="124"/>
      <c r="I29" s="128"/>
      <c r="J29" s="22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4"/>
      <c r="D30" s="102"/>
      <c r="E30" s="103"/>
      <c r="F30" s="103"/>
      <c r="G30" s="103"/>
      <c r="H30" s="103"/>
      <c r="I30" s="103"/>
      <c r="J30" s="22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4"/>
      <c r="D31" s="102"/>
      <c r="E31" s="103"/>
      <c r="F31" s="103"/>
      <c r="G31" s="103"/>
      <c r="H31" s="103"/>
      <c r="I31" s="103"/>
      <c r="J31" s="22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/>
      <c r="D32" s="89"/>
      <c r="E32" s="84"/>
      <c r="F32" s="84"/>
      <c r="G32" s="84"/>
      <c r="H32" s="84"/>
      <c r="I32" s="119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4"/>
      <c r="D33" s="107"/>
      <c r="E33" s="108"/>
      <c r="F33" s="108"/>
      <c r="G33" s="108"/>
      <c r="H33" s="108"/>
      <c r="I33" s="109"/>
      <c r="J33" s="22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4"/>
      <c r="D34" s="120"/>
      <c r="E34" s="121"/>
      <c r="F34" s="121"/>
      <c r="G34" s="121"/>
      <c r="H34" s="121"/>
      <c r="I34" s="122"/>
      <c r="J34" s="22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4"/>
      <c r="D35" s="102"/>
      <c r="E35" s="103"/>
      <c r="F35" s="103"/>
      <c r="G35" s="103"/>
      <c r="H35" s="103"/>
      <c r="I35" s="103"/>
      <c r="J35" s="22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4"/>
      <c r="D36" s="102"/>
      <c r="E36" s="103"/>
      <c r="F36" s="103"/>
      <c r="G36" s="103"/>
      <c r="H36" s="103"/>
      <c r="I36" s="103"/>
      <c r="J36" s="22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5"/>
      <c r="D37" s="107"/>
      <c r="E37" s="108"/>
      <c r="F37" s="108"/>
      <c r="G37" s="108"/>
      <c r="H37" s="108"/>
      <c r="I37" s="109"/>
      <c r="J37" s="22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5"/>
      <c r="D38" s="113"/>
      <c r="E38" s="114"/>
      <c r="F38" s="114"/>
      <c r="G38" s="114"/>
      <c r="H38" s="114"/>
      <c r="I38" s="115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29"/>
      <c r="D39" s="74"/>
      <c r="E39" s="68"/>
      <c r="F39" s="68"/>
      <c r="G39" s="68"/>
      <c r="H39" s="68"/>
      <c r="I39" s="69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4"/>
      <c r="E40" s="68"/>
      <c r="F40" s="68"/>
      <c r="G40" s="68"/>
      <c r="H40" s="68"/>
      <c r="I40" s="69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4"/>
      <c r="E41" s="68"/>
      <c r="F41" s="68"/>
      <c r="G41" s="68"/>
      <c r="H41" s="68"/>
      <c r="I41" s="69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74"/>
      <c r="E42" s="68"/>
      <c r="F42" s="68"/>
      <c r="G42" s="68"/>
      <c r="H42" s="68"/>
      <c r="I42" s="69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4"/>
      <c r="E43" s="68"/>
      <c r="F43" s="68"/>
      <c r="G43" s="68"/>
      <c r="H43" s="68"/>
      <c r="I43" s="69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4"/>
      <c r="E44" s="68"/>
      <c r="F44" s="68"/>
      <c r="G44" s="68"/>
      <c r="H44" s="68"/>
      <c r="I44" s="69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4"/>
      <c r="E45" s="68"/>
      <c r="F45" s="68"/>
      <c r="G45" s="68"/>
      <c r="H45" s="68"/>
      <c r="I45" s="69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4"/>
      <c r="E46" s="68"/>
      <c r="F46" s="68"/>
      <c r="G46" s="68"/>
      <c r="H46" s="68"/>
      <c r="I46" s="69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4"/>
      <c r="E47" s="68"/>
      <c r="F47" s="68"/>
      <c r="G47" s="68"/>
      <c r="H47" s="68"/>
      <c r="I47" s="69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4"/>
      <c r="E48" s="68"/>
      <c r="F48" s="68"/>
      <c r="G48" s="68"/>
      <c r="H48" s="68"/>
      <c r="I48" s="69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65"/>
      <c r="D49" s="59"/>
      <c r="E49" s="3"/>
    </row>
    <row r="50" spans="3:17" ht="15.75" customHeight="1" x14ac:dyDescent="0.35">
      <c r="C50" s="65"/>
      <c r="D50" s="59"/>
      <c r="E50" s="3"/>
      <c r="H50" s="67" t="s">
        <v>18</v>
      </c>
      <c r="I50" s="69"/>
      <c r="J50" s="7">
        <f t="shared" ref="J50:Q50" si="2">COUNTIF(J9:J48,"&gt;=70")</f>
        <v>8</v>
      </c>
      <c r="K50" s="7">
        <f t="shared" si="2"/>
        <v>0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65"/>
      <c r="D51" s="59"/>
      <c r="E51" s="2"/>
      <c r="H51" s="67" t="s">
        <v>19</v>
      </c>
      <c r="I51" s="69"/>
      <c r="J51" s="7">
        <v>1</v>
      </c>
      <c r="K51" s="7">
        <f t="shared" ref="J51:Q51" si="3">COUNTIF(K9:K49,"&lt;70")</f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1</v>
      </c>
    </row>
    <row r="52" spans="3:17" ht="15.75" customHeight="1" x14ac:dyDescent="0.35">
      <c r="C52" s="65"/>
      <c r="D52" s="59"/>
      <c r="E52" s="59"/>
      <c r="H52" s="67" t="s">
        <v>20</v>
      </c>
      <c r="I52" s="69"/>
      <c r="J52" s="7">
        <v>9</v>
      </c>
      <c r="K52" s="7">
        <f t="shared" ref="J52:Q52" si="4">COUNT(K9:K48)</f>
        <v>0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1</v>
      </c>
    </row>
    <row r="53" spans="3:17" ht="15.75" customHeight="1" x14ac:dyDescent="0.35">
      <c r="C53" s="65"/>
      <c r="D53" s="59"/>
      <c r="E53" s="3"/>
      <c r="H53" s="81" t="s">
        <v>21</v>
      </c>
      <c r="I53" s="69"/>
      <c r="J53" s="13">
        <f t="shared" ref="J53:Q53" si="5">J50/J52</f>
        <v>0.88888888888888884</v>
      </c>
      <c r="K53" s="14" t="e">
        <f t="shared" si="5"/>
        <v>#DIV/0!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65"/>
      <c r="D54" s="59"/>
      <c r="E54" s="3"/>
      <c r="H54" s="81" t="s">
        <v>22</v>
      </c>
      <c r="I54" s="69"/>
      <c r="J54" s="13">
        <f t="shared" ref="J54:Q54" si="6">J51/J52</f>
        <v>0.1111111111111111</v>
      </c>
      <c r="K54" s="13" t="e">
        <f t="shared" si="6"/>
        <v>#DIV/0!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65"/>
      <c r="D55" s="59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2"/>
      <c r="K58" s="62"/>
      <c r="L58" s="62"/>
      <c r="M58" s="62"/>
      <c r="N58" s="62"/>
      <c r="O58" s="62"/>
      <c r="P58" s="62"/>
    </row>
    <row r="59" spans="3:17" ht="15.75" customHeight="1" x14ac:dyDescent="0.35">
      <c r="J59" s="83" t="s">
        <v>23</v>
      </c>
      <c r="K59" s="84"/>
      <c r="L59" s="84"/>
      <c r="M59" s="84"/>
      <c r="N59" s="84"/>
      <c r="O59" s="84"/>
      <c r="P59" s="8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8:I8"/>
    <mergeCell ref="D9:I9"/>
    <mergeCell ref="D10:I10"/>
    <mergeCell ref="B2:P2"/>
    <mergeCell ref="C3:P3"/>
    <mergeCell ref="D4:G4"/>
    <mergeCell ref="J4:K4"/>
    <mergeCell ref="N4:O4"/>
    <mergeCell ref="D6:G6"/>
    <mergeCell ref="I6:J6"/>
    <mergeCell ref="K6:P6"/>
  </mergeCells>
  <pageMargins left="0.25" right="0.25" top="0.75" bottom="0.75" header="0" footer="0"/>
  <pageSetup scale="8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J9" sqref="J9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 x14ac:dyDescent="0.35">
      <c r="B2" s="58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1"/>
      <c r="M2" s="1"/>
    </row>
    <row r="3" spans="2:15" ht="14.5" x14ac:dyDescent="0.35">
      <c r="C3" s="60" t="s">
        <v>1</v>
      </c>
      <c r="D3" s="59"/>
      <c r="E3" s="59"/>
      <c r="F3" s="59"/>
      <c r="G3" s="59"/>
      <c r="H3" s="59"/>
      <c r="I3" s="59"/>
      <c r="J3" s="59"/>
      <c r="K3" s="59"/>
      <c r="L3" s="3"/>
      <c r="M3" s="3"/>
    </row>
    <row r="4" spans="2:15" ht="14.5" x14ac:dyDescent="0.35">
      <c r="C4" t="s">
        <v>2</v>
      </c>
      <c r="D4" s="61"/>
      <c r="E4" s="62"/>
      <c r="F4" s="62"/>
      <c r="G4" s="62"/>
      <c r="I4" t="s">
        <v>3</v>
      </c>
      <c r="J4" s="63"/>
      <c r="K4" s="62"/>
    </row>
    <row r="5" spans="2:15" ht="6.75" customHeight="1" x14ac:dyDescent="0.35">
      <c r="D5" s="4"/>
      <c r="E5" s="4"/>
      <c r="F5" s="4"/>
      <c r="G5" s="4"/>
    </row>
    <row r="6" spans="2:15" ht="14.5" x14ac:dyDescent="0.35">
      <c r="C6" t="s">
        <v>5</v>
      </c>
      <c r="D6" s="63" t="s">
        <v>27</v>
      </c>
      <c r="E6" s="62"/>
      <c r="F6" s="62"/>
      <c r="G6" s="62"/>
      <c r="I6" s="65" t="s">
        <v>6</v>
      </c>
      <c r="J6" s="59"/>
      <c r="K6" s="5" t="s">
        <v>26</v>
      </c>
      <c r="L6" s="16"/>
      <c r="M6" s="16"/>
      <c r="N6" s="16"/>
      <c r="O6" s="16"/>
    </row>
    <row r="7" spans="2:15" ht="11.25" customHeight="1" x14ac:dyDescent="0.35"/>
    <row r="8" spans="2:15" ht="14.5" x14ac:dyDescent="0.35">
      <c r="B8" s="6" t="s">
        <v>7</v>
      </c>
      <c r="C8" s="6" t="s">
        <v>8</v>
      </c>
      <c r="D8" s="67" t="s">
        <v>9</v>
      </c>
      <c r="E8" s="68"/>
      <c r="F8" s="68"/>
      <c r="G8" s="68"/>
      <c r="H8" s="68"/>
      <c r="I8" s="69"/>
      <c r="J8" s="7" t="s">
        <v>24</v>
      </c>
      <c r="K8" s="7" t="s">
        <v>25</v>
      </c>
    </row>
    <row r="9" spans="2:15" ht="14.5" x14ac:dyDescent="0.35">
      <c r="B9" s="9">
        <v>1</v>
      </c>
      <c r="C9" s="20"/>
      <c r="D9" s="86"/>
      <c r="E9" s="68"/>
      <c r="F9" s="68"/>
      <c r="G9" s="68"/>
      <c r="H9" s="68"/>
      <c r="I9" s="69"/>
      <c r="J9" s="17">
        <f>+'GEST PRODUC II A'!Q9</f>
        <v>0</v>
      </c>
      <c r="K9" s="17">
        <f t="shared" ref="K9:K11" si="0">+J9</f>
        <v>0</v>
      </c>
    </row>
    <row r="10" spans="2:15" ht="14.5" x14ac:dyDescent="0.35">
      <c r="B10" s="9">
        <f t="shared" ref="B10:B48" si="1">B9+1</f>
        <v>2</v>
      </c>
      <c r="C10" s="20"/>
      <c r="D10" s="86"/>
      <c r="E10" s="68"/>
      <c r="F10" s="68"/>
      <c r="G10" s="68"/>
      <c r="H10" s="68"/>
      <c r="I10" s="69"/>
      <c r="J10" s="17">
        <f>+'GEST PRODUC II A'!Q10</f>
        <v>0</v>
      </c>
      <c r="K10" s="17">
        <f t="shared" si="0"/>
        <v>0</v>
      </c>
    </row>
    <row r="11" spans="2:15" ht="14.5" x14ac:dyDescent="0.35">
      <c r="B11" s="9">
        <f t="shared" si="1"/>
        <v>3</v>
      </c>
      <c r="C11" s="20"/>
      <c r="D11" s="86"/>
      <c r="E11" s="68"/>
      <c r="F11" s="68"/>
      <c r="G11" s="68"/>
      <c r="H11" s="68"/>
      <c r="I11" s="69"/>
      <c r="J11" s="17">
        <f>+'GEST PRODUC II A'!Q11</f>
        <v>0</v>
      </c>
      <c r="K11" s="17">
        <f t="shared" si="0"/>
        <v>0</v>
      </c>
    </row>
    <row r="12" spans="2:15" ht="14.5" x14ac:dyDescent="0.35">
      <c r="B12" s="9">
        <f t="shared" si="1"/>
        <v>4</v>
      </c>
      <c r="C12" s="20"/>
      <c r="D12" s="86"/>
      <c r="E12" s="68"/>
      <c r="F12" s="68"/>
      <c r="G12" s="68"/>
      <c r="H12" s="68"/>
      <c r="I12" s="69"/>
      <c r="J12" s="17">
        <f>+'GEST PRODUC II A'!Q12</f>
        <v>0</v>
      </c>
      <c r="K12" s="17">
        <v>0</v>
      </c>
    </row>
    <row r="13" spans="2:15" ht="14.5" x14ac:dyDescent="0.35">
      <c r="B13" s="9">
        <f t="shared" si="1"/>
        <v>5</v>
      </c>
      <c r="C13" s="20"/>
      <c r="D13" s="86"/>
      <c r="E13" s="68"/>
      <c r="F13" s="68"/>
      <c r="G13" s="68"/>
      <c r="H13" s="68"/>
      <c r="I13" s="69"/>
      <c r="J13" s="17">
        <f>+'GEST PRODUC II A'!Q13</f>
        <v>0</v>
      </c>
      <c r="K13" s="17">
        <v>0</v>
      </c>
    </row>
    <row r="14" spans="2:15" ht="14.5" x14ac:dyDescent="0.35">
      <c r="B14" s="9">
        <f t="shared" si="1"/>
        <v>6</v>
      </c>
      <c r="C14" s="20"/>
      <c r="D14" s="86"/>
      <c r="E14" s="68"/>
      <c r="F14" s="68"/>
      <c r="G14" s="68"/>
      <c r="H14" s="68"/>
      <c r="I14" s="69"/>
      <c r="J14" s="17">
        <f>+'GEST PRODUC II A'!Q14</f>
        <v>0</v>
      </c>
      <c r="K14" s="17">
        <v>0</v>
      </c>
    </row>
    <row r="15" spans="2:15" ht="14.5" x14ac:dyDescent="0.35">
      <c r="B15" s="9">
        <f t="shared" si="1"/>
        <v>7</v>
      </c>
      <c r="C15" s="20"/>
      <c r="D15" s="86"/>
      <c r="E15" s="68"/>
      <c r="F15" s="68"/>
      <c r="G15" s="68"/>
      <c r="H15" s="68"/>
      <c r="I15" s="69"/>
      <c r="J15" s="17">
        <f>+'GEST PRODUC II A'!Q15</f>
        <v>0</v>
      </c>
      <c r="K15" s="7">
        <v>0</v>
      </c>
    </row>
    <row r="16" spans="2:15" ht="14.5" x14ac:dyDescent="0.35">
      <c r="B16" s="9">
        <f t="shared" si="1"/>
        <v>8</v>
      </c>
      <c r="C16" s="20"/>
      <c r="D16" s="86"/>
      <c r="E16" s="68"/>
      <c r="F16" s="68"/>
      <c r="G16" s="68"/>
      <c r="H16" s="68"/>
      <c r="I16" s="69"/>
      <c r="J16" s="17">
        <f>+'GEST PRODUC II A'!Q16</f>
        <v>0</v>
      </c>
      <c r="K16" s="7">
        <v>0</v>
      </c>
    </row>
    <row r="17" spans="2:11" ht="14.5" x14ac:dyDescent="0.35">
      <c r="B17" s="9">
        <f t="shared" si="1"/>
        <v>9</v>
      </c>
      <c r="C17" s="20"/>
      <c r="D17" s="86"/>
      <c r="E17" s="68"/>
      <c r="F17" s="68"/>
      <c r="G17" s="68"/>
      <c r="H17" s="68"/>
      <c r="I17" s="69"/>
      <c r="J17" s="17">
        <f>+'GEST PRODUC II A'!Q17</f>
        <v>0</v>
      </c>
      <c r="K17" s="17">
        <f t="shared" ref="K17:K18" si="2">+J17</f>
        <v>0</v>
      </c>
    </row>
    <row r="18" spans="2:11" ht="14.5" x14ac:dyDescent="0.35">
      <c r="B18" s="9">
        <f t="shared" si="1"/>
        <v>10</v>
      </c>
      <c r="C18" s="20"/>
      <c r="D18" s="86"/>
      <c r="E18" s="68"/>
      <c r="F18" s="68"/>
      <c r="G18" s="68"/>
      <c r="H18" s="68"/>
      <c r="I18" s="69"/>
      <c r="J18" s="17">
        <f>+'GEST PRODUC II A'!Q18</f>
        <v>0</v>
      </c>
      <c r="K18" s="17">
        <f t="shared" si="2"/>
        <v>0</v>
      </c>
    </row>
    <row r="19" spans="2:11" ht="14.5" x14ac:dyDescent="0.35">
      <c r="B19" s="9">
        <f t="shared" si="1"/>
        <v>11</v>
      </c>
      <c r="C19" s="20"/>
      <c r="D19" s="86"/>
      <c r="E19" s="68"/>
      <c r="F19" s="68"/>
      <c r="G19" s="68"/>
      <c r="H19" s="68"/>
      <c r="I19" s="69"/>
      <c r="J19" s="17">
        <f>+'GEST PRODUC II A'!Q19</f>
        <v>0</v>
      </c>
      <c r="K19" s="17">
        <v>0</v>
      </c>
    </row>
    <row r="20" spans="2:11" ht="14.5" x14ac:dyDescent="0.35">
      <c r="B20" s="9">
        <f t="shared" si="1"/>
        <v>12</v>
      </c>
      <c r="C20" s="20"/>
      <c r="D20" s="86"/>
      <c r="E20" s="68"/>
      <c r="F20" s="68"/>
      <c r="G20" s="68"/>
      <c r="H20" s="68"/>
      <c r="I20" s="69"/>
      <c r="J20" s="17">
        <f>+'GEST PRODUC II A'!Q20</f>
        <v>0</v>
      </c>
      <c r="K20" s="17">
        <f t="shared" ref="K20:K26" si="3">+J20</f>
        <v>0</v>
      </c>
    </row>
    <row r="21" spans="2:11" ht="15.75" customHeight="1" x14ac:dyDescent="0.35">
      <c r="B21" s="9">
        <f t="shared" si="1"/>
        <v>13</v>
      </c>
      <c r="C21" s="20"/>
      <c r="D21" s="86"/>
      <c r="E21" s="68"/>
      <c r="F21" s="68"/>
      <c r="G21" s="68"/>
      <c r="H21" s="68"/>
      <c r="I21" s="69"/>
      <c r="J21" s="17">
        <f>+'GEST PRODUC II A'!Q21</f>
        <v>0</v>
      </c>
      <c r="K21" s="17">
        <f t="shared" si="3"/>
        <v>0</v>
      </c>
    </row>
    <row r="22" spans="2:11" ht="15.75" customHeight="1" x14ac:dyDescent="0.35">
      <c r="B22" s="9">
        <f t="shared" si="1"/>
        <v>14</v>
      </c>
      <c r="C22" s="23"/>
      <c r="D22" s="89"/>
      <c r="E22" s="84"/>
      <c r="F22" s="84"/>
      <c r="G22" s="84"/>
      <c r="H22" s="84"/>
      <c r="I22" s="119"/>
      <c r="J22" s="17">
        <f>+'GEST PRODUC II A'!Q22</f>
        <v>0</v>
      </c>
      <c r="K22" s="17">
        <f t="shared" si="3"/>
        <v>0</v>
      </c>
    </row>
    <row r="23" spans="2:11" ht="15.75" customHeight="1" x14ac:dyDescent="0.35">
      <c r="B23" s="9">
        <f t="shared" si="1"/>
        <v>15</v>
      </c>
      <c r="C23" s="24"/>
      <c r="D23" s="102"/>
      <c r="E23" s="103"/>
      <c r="F23" s="103"/>
      <c r="G23" s="103"/>
      <c r="H23" s="103"/>
      <c r="I23" s="103"/>
      <c r="J23" s="17">
        <f>+'GEST PRODUC II A'!Q23</f>
        <v>0</v>
      </c>
      <c r="K23" s="17">
        <f t="shared" si="3"/>
        <v>0</v>
      </c>
    </row>
    <row r="24" spans="2:11" ht="15.75" customHeight="1" x14ac:dyDescent="0.35">
      <c r="B24" s="9">
        <f t="shared" si="1"/>
        <v>16</v>
      </c>
      <c r="C24" s="24"/>
      <c r="D24" s="102"/>
      <c r="E24" s="103"/>
      <c r="F24" s="103"/>
      <c r="G24" s="103"/>
      <c r="H24" s="103"/>
      <c r="I24" s="103"/>
      <c r="J24" s="17">
        <f>+'GEST PRODUC II A'!Q24</f>
        <v>0</v>
      </c>
      <c r="K24" s="17">
        <f t="shared" si="3"/>
        <v>0</v>
      </c>
    </row>
    <row r="25" spans="2:11" ht="15.75" customHeight="1" x14ac:dyDescent="0.35">
      <c r="B25" s="9">
        <f t="shared" si="1"/>
        <v>17</v>
      </c>
      <c r="C25" s="24"/>
      <c r="D25" s="102"/>
      <c r="E25" s="103"/>
      <c r="F25" s="103"/>
      <c r="G25" s="103"/>
      <c r="H25" s="103"/>
      <c r="I25" s="103"/>
      <c r="J25" s="17">
        <f>+'GEST PRODUC II A'!Q25</f>
        <v>0</v>
      </c>
      <c r="K25" s="17">
        <f t="shared" si="3"/>
        <v>0</v>
      </c>
    </row>
    <row r="26" spans="2:11" ht="15.75" customHeight="1" x14ac:dyDescent="0.35">
      <c r="B26" s="9">
        <f t="shared" si="1"/>
        <v>18</v>
      </c>
      <c r="C26" s="24"/>
      <c r="D26" s="102"/>
      <c r="E26" s="103"/>
      <c r="F26" s="103"/>
      <c r="G26" s="103"/>
      <c r="H26" s="103"/>
      <c r="I26" s="103"/>
      <c r="J26" s="17">
        <f>+'GEST PRODUC II A'!Q26</f>
        <v>0</v>
      </c>
      <c r="K26" s="17">
        <f t="shared" si="3"/>
        <v>0</v>
      </c>
    </row>
    <row r="27" spans="2:11" ht="15.75" customHeight="1" x14ac:dyDescent="0.35">
      <c r="B27" s="9">
        <f t="shared" si="1"/>
        <v>19</v>
      </c>
      <c r="C27" s="24"/>
      <c r="D27" s="102"/>
      <c r="E27" s="103"/>
      <c r="F27" s="103"/>
      <c r="G27" s="103"/>
      <c r="H27" s="103"/>
      <c r="I27" s="103"/>
      <c r="J27" s="17"/>
      <c r="K27" s="7"/>
    </row>
    <row r="28" spans="2:11" ht="15.75" customHeight="1" x14ac:dyDescent="0.35">
      <c r="B28" s="9">
        <f t="shared" si="1"/>
        <v>20</v>
      </c>
      <c r="C28" s="24"/>
      <c r="D28" s="102"/>
      <c r="E28" s="103"/>
      <c r="F28" s="103"/>
      <c r="G28" s="103"/>
      <c r="H28" s="103"/>
      <c r="I28" s="103"/>
      <c r="J28" s="17"/>
      <c r="K28" s="7"/>
    </row>
    <row r="29" spans="2:11" ht="15.75" customHeight="1" x14ac:dyDescent="0.35">
      <c r="B29" s="9">
        <f t="shared" si="1"/>
        <v>21</v>
      </c>
      <c r="C29" s="24"/>
      <c r="D29" s="129"/>
      <c r="E29" s="124"/>
      <c r="F29" s="124"/>
      <c r="G29" s="124"/>
      <c r="H29" s="124"/>
      <c r="I29" s="128"/>
      <c r="J29" s="17"/>
      <c r="K29" s="7"/>
    </row>
    <row r="30" spans="2:11" ht="15.75" customHeight="1" x14ac:dyDescent="0.35">
      <c r="B30" s="9">
        <f t="shared" si="1"/>
        <v>22</v>
      </c>
      <c r="C30" s="24"/>
      <c r="D30" s="102"/>
      <c r="E30" s="103"/>
      <c r="F30" s="103"/>
      <c r="G30" s="103"/>
      <c r="H30" s="103"/>
      <c r="I30" s="103"/>
      <c r="J30" s="17"/>
      <c r="K30" s="7"/>
    </row>
    <row r="31" spans="2:11" ht="15.75" customHeight="1" x14ac:dyDescent="0.35">
      <c r="B31" s="9">
        <f t="shared" si="1"/>
        <v>23</v>
      </c>
      <c r="C31" s="24"/>
      <c r="D31" s="102"/>
      <c r="E31" s="103"/>
      <c r="F31" s="103"/>
      <c r="G31" s="103"/>
      <c r="H31" s="103"/>
      <c r="I31" s="103"/>
      <c r="J31" s="17"/>
      <c r="K31" s="7"/>
    </row>
    <row r="32" spans="2:11" ht="15.75" customHeight="1" x14ac:dyDescent="0.35">
      <c r="B32" s="9">
        <f t="shared" si="1"/>
        <v>24</v>
      </c>
      <c r="C32" s="23"/>
      <c r="D32" s="89"/>
      <c r="E32" s="84"/>
      <c r="F32" s="84"/>
      <c r="G32" s="84"/>
      <c r="H32" s="84"/>
      <c r="I32" s="119"/>
      <c r="J32" s="17"/>
      <c r="K32" s="7"/>
    </row>
    <row r="33" spans="2:11" ht="15.75" customHeight="1" x14ac:dyDescent="0.35">
      <c r="B33" s="9">
        <f t="shared" si="1"/>
        <v>25</v>
      </c>
      <c r="C33" s="24"/>
      <c r="D33" s="25"/>
      <c r="E33" s="26"/>
      <c r="F33" s="27"/>
      <c r="G33" s="27"/>
      <c r="H33" s="27"/>
      <c r="I33" s="28"/>
      <c r="J33" s="17"/>
      <c r="K33" s="7"/>
    </row>
    <row r="34" spans="2:11" ht="15.75" customHeight="1" x14ac:dyDescent="0.35">
      <c r="B34" s="9">
        <f t="shared" si="1"/>
        <v>26</v>
      </c>
      <c r="C34" s="24"/>
      <c r="D34" s="120"/>
      <c r="E34" s="121"/>
      <c r="F34" s="121"/>
      <c r="G34" s="121"/>
      <c r="H34" s="121"/>
      <c r="I34" s="122"/>
      <c r="J34" s="17"/>
      <c r="K34" s="7"/>
    </row>
    <row r="35" spans="2:11" ht="15.75" customHeight="1" x14ac:dyDescent="0.35">
      <c r="B35" s="9">
        <f t="shared" si="1"/>
        <v>27</v>
      </c>
      <c r="C35" s="24"/>
      <c r="D35" s="102"/>
      <c r="E35" s="103"/>
      <c r="F35" s="103"/>
      <c r="G35" s="103"/>
      <c r="H35" s="103"/>
      <c r="I35" s="103"/>
      <c r="J35" s="17"/>
      <c r="K35" s="7"/>
    </row>
    <row r="36" spans="2:11" ht="15.75" customHeight="1" x14ac:dyDescent="0.35">
      <c r="B36" s="9">
        <f t="shared" si="1"/>
        <v>28</v>
      </c>
      <c r="C36" s="24"/>
      <c r="D36" s="102"/>
      <c r="E36" s="103"/>
      <c r="F36" s="103"/>
      <c r="G36" s="103"/>
      <c r="H36" s="103"/>
      <c r="I36" s="103"/>
      <c r="J36" s="17"/>
      <c r="K36" s="7"/>
    </row>
    <row r="37" spans="2:11" ht="15.75" customHeight="1" x14ac:dyDescent="0.35">
      <c r="B37" s="9">
        <f t="shared" si="1"/>
        <v>29</v>
      </c>
      <c r="C37" s="9"/>
      <c r="D37" s="74"/>
      <c r="E37" s="68"/>
      <c r="F37" s="68"/>
      <c r="G37" s="68"/>
      <c r="H37" s="68"/>
      <c r="I37" s="69"/>
      <c r="J37" s="17"/>
      <c r="K37" s="7"/>
    </row>
    <row r="38" spans="2:11" ht="15.75" customHeight="1" x14ac:dyDescent="0.35">
      <c r="B38" s="9">
        <f t="shared" si="1"/>
        <v>30</v>
      </c>
      <c r="C38" s="9"/>
      <c r="D38" s="74"/>
      <c r="E38" s="68"/>
      <c r="F38" s="68"/>
      <c r="G38" s="68"/>
      <c r="H38" s="68"/>
      <c r="I38" s="69"/>
      <c r="J38" s="17"/>
      <c r="K38" s="7"/>
    </row>
    <row r="39" spans="2:11" ht="15.75" customHeight="1" x14ac:dyDescent="0.35">
      <c r="B39" s="9">
        <f t="shared" si="1"/>
        <v>31</v>
      </c>
      <c r="C39" s="9"/>
      <c r="D39" s="74"/>
      <c r="E39" s="68"/>
      <c r="F39" s="68"/>
      <c r="G39" s="68"/>
      <c r="H39" s="68"/>
      <c r="I39" s="69"/>
      <c r="J39" s="17"/>
      <c r="K39" s="7"/>
    </row>
    <row r="40" spans="2:11" ht="15.75" customHeight="1" x14ac:dyDescent="0.35">
      <c r="B40" s="9">
        <f t="shared" si="1"/>
        <v>32</v>
      </c>
      <c r="C40" s="9"/>
      <c r="D40" s="74"/>
      <c r="E40" s="68"/>
      <c r="F40" s="68"/>
      <c r="G40" s="68"/>
      <c r="H40" s="68"/>
      <c r="I40" s="69"/>
      <c r="J40" s="17"/>
      <c r="K40" s="7"/>
    </row>
    <row r="41" spans="2:11" ht="15.75" customHeight="1" x14ac:dyDescent="0.35">
      <c r="B41" s="9">
        <f t="shared" si="1"/>
        <v>33</v>
      </c>
      <c r="C41" s="9"/>
      <c r="D41" s="74"/>
      <c r="E41" s="68"/>
      <c r="F41" s="68"/>
      <c r="G41" s="68"/>
      <c r="H41" s="68"/>
      <c r="I41" s="69"/>
      <c r="J41" s="17"/>
      <c r="K41" s="7"/>
    </row>
    <row r="42" spans="2:11" ht="15.75" customHeight="1" x14ac:dyDescent="0.35">
      <c r="B42" s="9">
        <f t="shared" si="1"/>
        <v>34</v>
      </c>
      <c r="C42" s="9"/>
      <c r="D42" s="74"/>
      <c r="E42" s="68"/>
      <c r="F42" s="68"/>
      <c r="G42" s="68"/>
      <c r="H42" s="68"/>
      <c r="I42" s="69"/>
      <c r="J42" s="17"/>
      <c r="K42" s="7"/>
    </row>
    <row r="43" spans="2:11" ht="15.75" customHeight="1" x14ac:dyDescent="0.35">
      <c r="B43" s="9">
        <f t="shared" si="1"/>
        <v>35</v>
      </c>
      <c r="C43" s="9"/>
      <c r="D43" s="74"/>
      <c r="E43" s="68"/>
      <c r="F43" s="68"/>
      <c r="G43" s="68"/>
      <c r="H43" s="68"/>
      <c r="I43" s="69"/>
      <c r="J43" s="17"/>
      <c r="K43" s="7"/>
    </row>
    <row r="44" spans="2:11" ht="15.75" customHeight="1" x14ac:dyDescent="0.35">
      <c r="B44" s="9">
        <f t="shared" si="1"/>
        <v>36</v>
      </c>
      <c r="C44" s="9"/>
      <c r="D44" s="74"/>
      <c r="E44" s="68"/>
      <c r="F44" s="68"/>
      <c r="G44" s="68"/>
      <c r="H44" s="68"/>
      <c r="I44" s="69"/>
      <c r="J44" s="17"/>
      <c r="K44" s="7"/>
    </row>
    <row r="45" spans="2:11" ht="15.75" customHeight="1" x14ac:dyDescent="0.35">
      <c r="B45" s="9">
        <f t="shared" si="1"/>
        <v>37</v>
      </c>
      <c r="C45" s="11"/>
      <c r="D45" s="74"/>
      <c r="E45" s="68"/>
      <c r="F45" s="68"/>
      <c r="G45" s="68"/>
      <c r="H45" s="68"/>
      <c r="I45" s="69"/>
      <c r="J45" s="17"/>
      <c r="K45" s="7"/>
    </row>
    <row r="46" spans="2:11" ht="15.75" customHeight="1" x14ac:dyDescent="0.35">
      <c r="B46" s="9">
        <f t="shared" si="1"/>
        <v>38</v>
      </c>
      <c r="C46" s="11"/>
      <c r="D46" s="74"/>
      <c r="E46" s="68"/>
      <c r="F46" s="68"/>
      <c r="G46" s="68"/>
      <c r="H46" s="68"/>
      <c r="I46" s="69"/>
      <c r="J46" s="17"/>
      <c r="K46" s="7"/>
    </row>
    <row r="47" spans="2:11" ht="15.75" customHeight="1" x14ac:dyDescent="0.35">
      <c r="B47" s="9">
        <f t="shared" si="1"/>
        <v>39</v>
      </c>
      <c r="C47" s="11"/>
      <c r="D47" s="74"/>
      <c r="E47" s="68"/>
      <c r="F47" s="68"/>
      <c r="G47" s="68"/>
      <c r="H47" s="68"/>
      <c r="I47" s="69"/>
      <c r="J47" s="17"/>
      <c r="K47" s="7"/>
    </row>
    <row r="48" spans="2:11" ht="15.75" customHeight="1" x14ac:dyDescent="0.35">
      <c r="B48" s="9">
        <f t="shared" si="1"/>
        <v>40</v>
      </c>
      <c r="C48" s="11"/>
      <c r="D48" s="74"/>
      <c r="E48" s="68"/>
      <c r="F48" s="68"/>
      <c r="G48" s="68"/>
      <c r="H48" s="68"/>
      <c r="I48" s="69"/>
      <c r="J48" s="17"/>
      <c r="K48" s="7"/>
    </row>
    <row r="49" spans="3:11" ht="15.75" customHeight="1" x14ac:dyDescent="0.35">
      <c r="C49" s="65"/>
      <c r="D49" s="59"/>
      <c r="E49" s="3"/>
    </row>
    <row r="50" spans="3:11" ht="15.75" customHeight="1" x14ac:dyDescent="0.35">
      <c r="C50" s="65"/>
      <c r="D50" s="59"/>
      <c r="E50" s="3"/>
      <c r="H50" s="67" t="s">
        <v>18</v>
      </c>
      <c r="I50" s="69"/>
      <c r="J50" s="7">
        <f>COUNTIF(K9:K48,"&gt;=70")</f>
        <v>0</v>
      </c>
      <c r="K50" s="3"/>
    </row>
    <row r="51" spans="3:11" ht="15.75" customHeight="1" x14ac:dyDescent="0.35">
      <c r="C51" s="65"/>
      <c r="D51" s="59"/>
      <c r="E51" s="2"/>
      <c r="H51" s="67" t="s">
        <v>19</v>
      </c>
      <c r="I51" s="69"/>
      <c r="J51" s="7">
        <f>COUNTIF(K9:K48,"&lt;70")</f>
        <v>18</v>
      </c>
      <c r="K51" s="3"/>
    </row>
    <row r="52" spans="3:11" ht="15.75" customHeight="1" x14ac:dyDescent="0.35">
      <c r="C52" s="65"/>
      <c r="D52" s="59"/>
      <c r="E52" s="59"/>
      <c r="H52" s="67" t="s">
        <v>20</v>
      </c>
      <c r="I52" s="69"/>
      <c r="J52" s="7">
        <f>COUNT(J9:J48)</f>
        <v>18</v>
      </c>
      <c r="K52" s="3"/>
    </row>
    <row r="53" spans="3:11" ht="15.75" customHeight="1" x14ac:dyDescent="0.35">
      <c r="C53" s="65"/>
      <c r="D53" s="59"/>
      <c r="E53" s="3"/>
      <c r="H53" s="81" t="s">
        <v>21</v>
      </c>
      <c r="I53" s="69"/>
      <c r="J53" s="13">
        <f>J50/J52</f>
        <v>0</v>
      </c>
      <c r="K53" s="18"/>
    </row>
    <row r="54" spans="3:11" ht="15.75" customHeight="1" x14ac:dyDescent="0.35">
      <c r="C54" s="65"/>
      <c r="D54" s="59"/>
      <c r="E54" s="3"/>
      <c r="H54" s="81" t="s">
        <v>22</v>
      </c>
      <c r="I54" s="69"/>
      <c r="J54" s="13">
        <f>J51/J52</f>
        <v>1</v>
      </c>
      <c r="K54" s="19"/>
    </row>
    <row r="55" spans="3:11" ht="15.75" customHeight="1" x14ac:dyDescent="0.35">
      <c r="C55" s="65"/>
      <c r="D55" s="59"/>
      <c r="E55" s="2"/>
    </row>
    <row r="56" spans="3:11" ht="15.75" customHeight="1" x14ac:dyDescent="0.35">
      <c r="C56" s="3"/>
      <c r="D56" s="3"/>
      <c r="E56" s="2"/>
    </row>
    <row r="57" spans="3:11" ht="15.75" customHeight="1" x14ac:dyDescent="0.35"/>
    <row r="58" spans="3:11" ht="15.75" customHeight="1" x14ac:dyDescent="0.35">
      <c r="J58" s="65"/>
      <c r="K58" s="59"/>
    </row>
    <row r="59" spans="3:11" ht="15.75" customHeight="1" x14ac:dyDescent="0.35">
      <c r="J59" s="60"/>
      <c r="K59" s="59"/>
    </row>
    <row r="60" spans="3:11" ht="15.75" customHeight="1" x14ac:dyDescent="0.35"/>
    <row r="61" spans="3:11" ht="15.75" customHeight="1" x14ac:dyDescent="0.35"/>
    <row r="62" spans="3:11" ht="15.75" customHeight="1" x14ac:dyDescent="0.35"/>
    <row r="63" spans="3:11" ht="15.75" customHeight="1" x14ac:dyDescent="0.35"/>
    <row r="64" spans="3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  <mergeCell ref="D24:I24"/>
    <mergeCell ref="D31:I31"/>
    <mergeCell ref="D32:I32"/>
    <mergeCell ref="C51:D51"/>
    <mergeCell ref="C49:D49"/>
    <mergeCell ref="H50:I50"/>
    <mergeCell ref="H51:I51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INGENIERIA DE PROCESOS</vt:lpstr>
      <vt:lpstr>GESTION DEL CAPITAL HUMANO</vt:lpstr>
      <vt:lpstr>GEST PRODUC II A</vt:lpstr>
      <vt:lpstr>GEST PRODUC II B</vt:lpstr>
      <vt:lpstr>CALIDAD APLIC GEST EMPRES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2024-10-09T23:33:43Z</dcterms:modified>
</cp:coreProperties>
</file>