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MSI-Laptop\Documents\Maestra Yari\AGOSTO-DICIEMBRE 24\SGI ESCOLARIZADO\REPORTE 4\"/>
    </mc:Choice>
  </mc:AlternateContent>
  <xr:revisionPtr revIDLastSave="0" documentId="13_ncr:1_{A4D6EAB4-0B57-4DA8-99E9-8098447ADCB5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24" l="1"/>
  <c r="L20" i="24"/>
  <c r="L21" i="24"/>
  <c r="L22" i="24"/>
  <c r="L23" i="24"/>
  <c r="B37" i="23"/>
  <c r="L20" i="23"/>
  <c r="L19" i="23"/>
  <c r="I28" i="22"/>
  <c r="I28" i="10"/>
  <c r="L14" i="10" l="1"/>
  <c r="E14" i="25" l="1"/>
  <c r="E15" i="25"/>
  <c r="E16" i="25"/>
  <c r="E17" i="25"/>
  <c r="D14" i="25"/>
  <c r="D15" i="25"/>
  <c r="D16" i="25"/>
  <c r="D17" i="25"/>
  <c r="C14" i="25"/>
  <c r="C15" i="25"/>
  <c r="C16" i="25"/>
  <c r="C17" i="25"/>
  <c r="A14" i="25"/>
  <c r="A15" i="25"/>
  <c r="A16" i="25"/>
  <c r="A17" i="25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J18" i="25" s="1"/>
  <c r="D18" i="25"/>
  <c r="C18" i="25"/>
  <c r="A18" i="25"/>
  <c r="J17" i="25"/>
  <c r="J16" i="25"/>
  <c r="J15" i="25"/>
  <c r="J14" i="25"/>
  <c r="B37" i="25"/>
  <c r="N28" i="24"/>
  <c r="M28" i="24"/>
  <c r="K28" i="24"/>
  <c r="G28" i="24"/>
  <c r="F28" i="24"/>
  <c r="D18" i="24"/>
  <c r="D17" i="24"/>
  <c r="D16" i="24"/>
  <c r="D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D18" i="23"/>
  <c r="D17" i="23"/>
  <c r="A17" i="23"/>
  <c r="E16" i="23"/>
  <c r="D16" i="23"/>
  <c r="A16" i="23"/>
  <c r="E15" i="23"/>
  <c r="D15" i="23"/>
  <c r="C15" i="23"/>
  <c r="A15" i="23"/>
  <c r="E14" i="23"/>
  <c r="D14" i="23"/>
  <c r="C14" i="23"/>
  <c r="A14" i="23"/>
  <c r="B10" i="23"/>
  <c r="L8" i="23"/>
  <c r="H8" i="23"/>
  <c r="E8" i="23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B37" i="10"/>
  <c r="N28" i="10"/>
  <c r="M28" i="10"/>
  <c r="K28" i="10"/>
  <c r="F28" i="10"/>
  <c r="E28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E28" i="24"/>
  <c r="L14" i="23"/>
  <c r="L15" i="23"/>
  <c r="L16" i="23"/>
  <c r="L17" i="23"/>
  <c r="L18" i="23"/>
  <c r="E28" i="23"/>
  <c r="L14" i="22"/>
  <c r="E28" i="22"/>
  <c r="L28" i="10"/>
  <c r="I28" i="25" l="1"/>
  <c r="J28" i="25" s="1"/>
  <c r="L28" i="25"/>
  <c r="H28" i="25"/>
  <c r="I28" i="24"/>
  <c r="L28" i="24"/>
  <c r="I28" i="23"/>
  <c r="L28" i="23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<sst xmlns="http://schemas.openxmlformats.org/spreadsheetml/2006/main" count="234" uniqueCount="50">
  <si>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</si>
  <si>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</si>
  <si>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</si>
  <si>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</si>
  <si>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</si>
  <si>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</si>
  <si>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</si>
  <si>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</si>
  <si>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</si>
  <si>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</si>
  <si>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</si>
  <si>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</si>
  <si>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</si>
  <si>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</si>
  <si>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</si>
  <si>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</si>
  <si>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</si>
  <si>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</si>
  <si>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</si>
  <si>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</si>
  <si>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</si>
  <si>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</si>
  <si>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</si>
  <si>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</si>
  <si>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</si>
  <si>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</si>
  <si>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</si>
  <si>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</si>
  <si>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</si>
  <si>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</si>
  <si>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GESTIÓN EMPRESARIAL</t>
  </si>
  <si>
    <t>YARI DE LA LUZ ALFARO CARVAJAL</t>
  </si>
  <si>
    <t>IGE</t>
  </si>
  <si>
    <t>C.P. ANA KARENINA CORDOBA FERMAN</t>
  </si>
  <si>
    <t>I.I. YARI DE LA LUZ ALFARO CARVAJAL</t>
  </si>
  <si>
    <t>707 A</t>
  </si>
  <si>
    <t>L.C. ANA KARENINA CORDOBA FERMAN</t>
  </si>
  <si>
    <t>SEPTIEMBRE 23-ENERO 24</t>
  </si>
  <si>
    <t>INGENIERIA DE PROCESOS</t>
  </si>
  <si>
    <t>GESTIÒN DEL CAPITAL HUMANO</t>
  </si>
  <si>
    <t>GESTIÒN DE LA PRODUCCIÒN II</t>
  </si>
  <si>
    <t>CALIDAD APLICADA A LA GESTIÒN EMPRESARIAL</t>
  </si>
  <si>
    <t>507 A</t>
  </si>
  <si>
    <t>507 B</t>
  </si>
  <si>
    <t>707 B</t>
  </si>
  <si>
    <t>NE</t>
  </si>
  <si>
    <t>GESTIÓN DE LA PRODUCCIÓN II</t>
  </si>
  <si>
    <t>CALIDAD APLICADA A LA GESTIÓN EMPRESARIAL</t>
  </si>
  <si>
    <t>AGOSTO-DICIEMBRE 2024</t>
  </si>
  <si>
    <t>GESTIÓN DEL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</si>
</sst>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5" fillId="0" borderId="0" xfId="0" applyNumberFormat="1" applyFont="1" applyAlignment="1">
      <alignment wrapText="1"/>
    </xf>
    <xf numFmtId="16" fontId="4" fillId="0" borderId="0" xfId="0" applyNumberFormat="1" applyFont="1"/>
    <xf numFmtId="2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7" zoomScaleNormal="100" zoomScaleSheetLayoutView="100" workbookViewId="0">
      <selection activeCell="D23" sqref="D2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7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7" ht="13" x14ac:dyDescent="0.3">
      <c r="A6" s="40" t="s">
        <v>2</v>
      </c>
      <c r="B6" s="40"/>
      <c r="C6" s="40"/>
      <c r="D6" s="40"/>
      <c r="E6" s="41" t="s">
        <v>30</v>
      </c>
      <c r="F6" s="41"/>
      <c r="G6" s="41"/>
      <c r="H6" s="41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3" x14ac:dyDescent="0.3">
      <c r="A8" s="4" t="s">
        <v>3</v>
      </c>
      <c r="B8" s="31" t="s">
        <v>4</v>
      </c>
      <c r="C8" s="31"/>
      <c r="D8" s="14" t="s">
        <v>5</v>
      </c>
      <c r="E8" s="5">
        <v>5</v>
      </c>
      <c r="G8" s="4" t="s">
        <v>6</v>
      </c>
      <c r="H8" s="5">
        <v>4</v>
      </c>
      <c r="I8" s="37" t="s">
        <v>7</v>
      </c>
      <c r="J8" s="37"/>
      <c r="K8" s="37"/>
      <c r="L8" s="31" t="s">
        <v>48</v>
      </c>
      <c r="M8" s="31"/>
      <c r="N8" s="31"/>
    </row>
    <row r="10" spans="1:17" ht="13" x14ac:dyDescent="0.3">
      <c r="A10" s="4" t="s">
        <v>8</v>
      </c>
      <c r="B10" s="31" t="s">
        <v>34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7" ht="13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  <c r="Q13" s="22"/>
    </row>
    <row r="14" spans="1:17" s="11" customFormat="1" x14ac:dyDescent="0.25">
      <c r="A14" s="8" t="s">
        <v>38</v>
      </c>
      <c r="B14" s="9" t="s">
        <v>21</v>
      </c>
      <c r="C14" s="9" t="s">
        <v>42</v>
      </c>
      <c r="D14" s="9" t="s">
        <v>32</v>
      </c>
      <c r="E14" s="9">
        <v>31</v>
      </c>
      <c r="F14" s="9">
        <v>26</v>
      </c>
      <c r="G14" s="9"/>
      <c r="H14" s="10"/>
      <c r="I14" s="9">
        <v>5</v>
      </c>
      <c r="J14" s="10"/>
      <c r="K14" s="9">
        <v>0</v>
      </c>
      <c r="L14" s="10">
        <f t="shared" ref="L14" si="0">K14/E14</f>
        <v>0</v>
      </c>
      <c r="M14" s="9">
        <v>77</v>
      </c>
      <c r="N14" s="15">
        <v>0.74</v>
      </c>
    </row>
    <row r="15" spans="1:17" s="11" customFormat="1" x14ac:dyDescent="0.25">
      <c r="A15" s="8" t="s">
        <v>39</v>
      </c>
      <c r="B15" s="9" t="s">
        <v>21</v>
      </c>
      <c r="C15" s="9" t="s">
        <v>43</v>
      </c>
      <c r="D15" s="9" t="s">
        <v>32</v>
      </c>
      <c r="E15" s="9">
        <v>32</v>
      </c>
      <c r="F15" s="9">
        <v>28</v>
      </c>
      <c r="G15" s="9"/>
      <c r="H15" s="10"/>
      <c r="I15" s="9">
        <v>4</v>
      </c>
      <c r="J15" s="10"/>
      <c r="K15" s="9">
        <v>0</v>
      </c>
      <c r="L15" s="10">
        <v>0</v>
      </c>
      <c r="M15" s="9">
        <v>80</v>
      </c>
      <c r="N15" s="15">
        <v>0.78</v>
      </c>
    </row>
    <row r="16" spans="1:17" s="11" customFormat="1" x14ac:dyDescent="0.25">
      <c r="A16" s="8" t="s">
        <v>40</v>
      </c>
      <c r="B16" s="9" t="s">
        <v>21</v>
      </c>
      <c r="C16" s="9" t="s">
        <v>35</v>
      </c>
      <c r="D16" s="9" t="s">
        <v>32</v>
      </c>
      <c r="E16" s="9">
        <v>24</v>
      </c>
      <c r="F16" s="9">
        <v>24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92</v>
      </c>
      <c r="N16" s="15">
        <v>0.63</v>
      </c>
    </row>
    <row r="17" spans="1:16" s="11" customFormat="1" x14ac:dyDescent="0.25">
      <c r="A17" s="8" t="s">
        <v>40</v>
      </c>
      <c r="B17" s="9" t="s">
        <v>21</v>
      </c>
      <c r="C17" s="9" t="s">
        <v>44</v>
      </c>
      <c r="D17" s="9" t="s">
        <v>32</v>
      </c>
      <c r="E17" s="9">
        <v>15</v>
      </c>
      <c r="F17" s="9">
        <v>14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88</v>
      </c>
      <c r="N17" s="15">
        <v>0.8</v>
      </c>
    </row>
    <row r="18" spans="1:16" s="11" customFormat="1" ht="25" x14ac:dyDescent="0.25">
      <c r="A18" s="8" t="s">
        <v>41</v>
      </c>
      <c r="B18" s="9" t="s">
        <v>21</v>
      </c>
      <c r="C18" s="9" t="s">
        <v>44</v>
      </c>
      <c r="D18" s="9" t="s">
        <v>32</v>
      </c>
      <c r="E18" s="9">
        <v>9</v>
      </c>
      <c r="F18" s="9">
        <v>8</v>
      </c>
      <c r="G18" s="9"/>
      <c r="H18" s="10"/>
      <c r="I18" s="9">
        <v>1</v>
      </c>
      <c r="J18" s="10"/>
      <c r="K18" s="9">
        <v>0</v>
      </c>
      <c r="L18" s="10">
        <v>0</v>
      </c>
      <c r="M18" s="9">
        <v>89</v>
      </c>
      <c r="N18" s="15">
        <v>0.78</v>
      </c>
    </row>
    <row r="19" spans="1:16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6" s="11" customFormat="1" ht="13" x14ac:dyDescent="0.3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1"/>
    </row>
    <row r="21" spans="1:16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6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6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6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6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6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6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6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100</v>
      </c>
      <c r="G28" s="17"/>
      <c r="H28" s="18"/>
      <c r="I28" s="17">
        <f t="shared" ref="I28" si="1">SUM(I14:I27)</f>
        <v>11</v>
      </c>
      <c r="J28" s="17"/>
      <c r="K28" s="17">
        <f>SUM(K14:K27)</f>
        <v>0</v>
      </c>
      <c r="L28" s="18">
        <f t="shared" ref="L28" si="2">K28/E28</f>
        <v>0</v>
      </c>
      <c r="M28" s="17">
        <f>AVERAGE(M14:M27)</f>
        <v>85.2</v>
      </c>
      <c r="N28" s="19">
        <f>AVERAGE(N14:N27)</f>
        <v>0.74600000000000011</v>
      </c>
    </row>
    <row r="30" spans="1:16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6" x14ac:dyDescent="0.25">
      <c r="A32" s="12"/>
    </row>
    <row r="33" spans="1:10" ht="13" x14ac:dyDescent="0.3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I.I. YARI DE LA LUZ ALFARO CARVAJAL</v>
      </c>
      <c r="C37" s="25"/>
      <c r="D37" s="25"/>
      <c r="E37" s="13"/>
      <c r="F37" s="13"/>
      <c r="G37" s="25" t="s">
        <v>36</v>
      </c>
      <c r="H37" s="25"/>
      <c r="I37" s="25"/>
      <c r="J37" s="25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Normal="100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" x14ac:dyDescent="0.3">
      <c r="A6" s="40" t="s">
        <v>2</v>
      </c>
      <c r="B6" s="40"/>
      <c r="C6" s="40"/>
      <c r="D6" s="40"/>
      <c r="E6" s="41" t="s">
        <v>30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1">
        <v>2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AGOSTO-DICIEMBRE 2024</v>
      </c>
      <c r="M8" s="31"/>
      <c r="N8" s="31"/>
    </row>
    <row r="10" spans="1:14" ht="13" x14ac:dyDescent="0.3">
      <c r="A10" s="4" t="s">
        <v>8</v>
      </c>
      <c r="B10" s="31" t="str">
        <f>'1'!B10</f>
        <v>I.I. YARI DE LA LUZ ALFARO CARVAJAL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ht="13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 t="str">
        <f>'1'!A14</f>
        <v>INGENIERIA DE PROCESOS</v>
      </c>
      <c r="B14" s="9" t="s">
        <v>45</v>
      </c>
      <c r="C14" s="9" t="str">
        <f>'1'!C14</f>
        <v>507 A</v>
      </c>
      <c r="D14" s="9" t="str">
        <f>'1'!D14</f>
        <v>IGE</v>
      </c>
      <c r="E14" s="9">
        <f>'1'!E14</f>
        <v>31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0</v>
      </c>
      <c r="N14" s="15">
        <v>0</v>
      </c>
    </row>
    <row r="15" spans="1:14" s="11" customFormat="1" x14ac:dyDescent="0.25">
      <c r="A15" s="9" t="s">
        <v>39</v>
      </c>
      <c r="B15" s="9">
        <v>2</v>
      </c>
      <c r="C15" s="9" t="s">
        <v>43</v>
      </c>
      <c r="D15" s="9" t="s">
        <v>32</v>
      </c>
      <c r="E15" s="9">
        <v>32</v>
      </c>
      <c r="F15" s="9">
        <v>28</v>
      </c>
      <c r="G15" s="9"/>
      <c r="H15" s="10"/>
      <c r="I15" s="9">
        <v>4</v>
      </c>
      <c r="J15" s="10"/>
      <c r="K15" s="9">
        <v>0</v>
      </c>
      <c r="L15" s="10">
        <v>0</v>
      </c>
      <c r="M15" s="9">
        <v>86</v>
      </c>
      <c r="N15" s="15">
        <v>0.84</v>
      </c>
    </row>
    <row r="16" spans="1:14" s="11" customFormat="1" x14ac:dyDescent="0.25">
      <c r="A16" s="9" t="s">
        <v>46</v>
      </c>
      <c r="B16" s="9">
        <v>2</v>
      </c>
      <c r="C16" s="9" t="s">
        <v>35</v>
      </c>
      <c r="D16" s="9" t="s">
        <v>32</v>
      </c>
      <c r="E16" s="9">
        <v>24</v>
      </c>
      <c r="F16" s="9">
        <v>24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98</v>
      </c>
      <c r="N16" s="15">
        <v>0.83</v>
      </c>
    </row>
    <row r="17" spans="1:14" s="11" customFormat="1" x14ac:dyDescent="0.25">
      <c r="A17" s="9" t="s">
        <v>46</v>
      </c>
      <c r="B17" s="9">
        <v>2</v>
      </c>
      <c r="C17" s="9" t="s">
        <v>44</v>
      </c>
      <c r="D17" s="9" t="s">
        <v>32</v>
      </c>
      <c r="E17" s="9">
        <v>15</v>
      </c>
      <c r="F17" s="9">
        <v>13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85</v>
      </c>
      <c r="N17" s="15">
        <v>0.8</v>
      </c>
    </row>
    <row r="18" spans="1:14" s="11" customFormat="1" ht="25" x14ac:dyDescent="0.25">
      <c r="A18" s="9" t="s">
        <v>47</v>
      </c>
      <c r="B18" s="9">
        <v>2</v>
      </c>
      <c r="C18" s="9" t="s">
        <v>44</v>
      </c>
      <c r="D18" s="9" t="s">
        <v>32</v>
      </c>
      <c r="E18" s="9">
        <v>9</v>
      </c>
      <c r="F18" s="9">
        <v>8</v>
      </c>
      <c r="G18" s="9"/>
      <c r="H18" s="10"/>
      <c r="I18" s="9">
        <v>1</v>
      </c>
      <c r="J18" s="10"/>
      <c r="K18" s="9">
        <v>0</v>
      </c>
      <c r="L18" s="10">
        <v>0</v>
      </c>
      <c r="M18" s="9">
        <v>88</v>
      </c>
      <c r="N18" s="15">
        <v>0.89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73</v>
      </c>
      <c r="G28" s="17"/>
      <c r="H28" s="18"/>
      <c r="I28" s="17">
        <f>SUM(I14:I18)</f>
        <v>7</v>
      </c>
      <c r="J28" s="18"/>
      <c r="K28" s="17">
        <f>SUM(K14:K27)</f>
        <v>0</v>
      </c>
      <c r="L28" s="18">
        <f t="shared" si="0"/>
        <v>0</v>
      </c>
      <c r="M28" s="17">
        <f>AVERAGE(M14:M27)</f>
        <v>71.400000000000006</v>
      </c>
      <c r="N28" s="19">
        <f>AVERAGE(N14:N27)</f>
        <v>0.67199999999999993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ht="13" x14ac:dyDescent="0.3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43" t="str">
        <f>B10</f>
        <v>I.I. YARI DE LA LUZ ALFARO CARVAJAL</v>
      </c>
      <c r="C37" s="43"/>
      <c r="D37" s="43"/>
      <c r="E37" s="13"/>
      <c r="F37" s="13"/>
      <c r="G37" s="25" t="s">
        <v>36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1" zoomScale="85" zoomScaleNormal="85" zoomScaleSheetLayoutView="100" workbookViewId="0">
      <selection activeCell="N21" sqref="N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" x14ac:dyDescent="0.3">
      <c r="A6" s="40" t="s">
        <v>2</v>
      </c>
      <c r="B6" s="40"/>
      <c r="C6" s="40"/>
      <c r="D6" s="40"/>
      <c r="E6" s="41" t="s">
        <v>30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1">
        <v>3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AGOSTO-DICIEMBRE 2024</v>
      </c>
      <c r="M8" s="31"/>
      <c r="N8" s="31"/>
    </row>
    <row r="10" spans="1:14" ht="13" x14ac:dyDescent="0.3">
      <c r="A10" s="4" t="s">
        <v>8</v>
      </c>
      <c r="B10" s="31" t="str">
        <f>'1'!B10</f>
        <v>I.I. YARI DE LA LUZ ALFARO CARVAJAL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ht="13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 t="str">
        <f>'1'!A14</f>
        <v>INGENIERIA DE PROCESOS</v>
      </c>
      <c r="B14" s="9">
        <v>2</v>
      </c>
      <c r="C14" s="9" t="str">
        <f>'1'!C14</f>
        <v>507 A</v>
      </c>
      <c r="D14" s="9" t="str">
        <f>'1'!D14</f>
        <v>IGE</v>
      </c>
      <c r="E14" s="9">
        <f>'1'!E14</f>
        <v>31</v>
      </c>
      <c r="F14" s="9">
        <v>26</v>
      </c>
      <c r="G14" s="9"/>
      <c r="H14" s="10"/>
      <c r="I14" s="9">
        <v>5</v>
      </c>
      <c r="J14" s="10"/>
      <c r="K14" s="9">
        <v>0</v>
      </c>
      <c r="L14" s="10">
        <f t="shared" ref="L14:L28" si="0">K14/E14</f>
        <v>0</v>
      </c>
      <c r="M14" s="9">
        <v>79</v>
      </c>
      <c r="N14" s="15">
        <v>0.77</v>
      </c>
    </row>
    <row r="15" spans="1:14" s="11" customFormat="1" x14ac:dyDescent="0.25">
      <c r="A15" s="9" t="str">
        <f>'1'!A15</f>
        <v>GESTIÒN DEL CAPITAL HUMANO</v>
      </c>
      <c r="B15" s="9">
        <v>3</v>
      </c>
      <c r="C15" s="9" t="str">
        <f>'1'!C15</f>
        <v>507 B</v>
      </c>
      <c r="D15" s="9" t="str">
        <f>'1'!D15</f>
        <v>IGE</v>
      </c>
      <c r="E15" s="9">
        <f>'1'!E15</f>
        <v>32</v>
      </c>
      <c r="F15" s="9">
        <v>27</v>
      </c>
      <c r="G15" s="9"/>
      <c r="H15" s="10"/>
      <c r="I15" s="9">
        <v>5</v>
      </c>
      <c r="J15" s="10"/>
      <c r="K15" s="9">
        <v>0</v>
      </c>
      <c r="L15" s="10">
        <f t="shared" si="0"/>
        <v>0</v>
      </c>
      <c r="M15" s="9">
        <v>83</v>
      </c>
      <c r="N15" s="15">
        <v>0.84</v>
      </c>
    </row>
    <row r="16" spans="1:14" s="11" customFormat="1" x14ac:dyDescent="0.25">
      <c r="A16" s="9" t="str">
        <f>'1'!A16</f>
        <v>GESTIÒN DE LA PRODUCCIÒN II</v>
      </c>
      <c r="B16" s="9">
        <v>3</v>
      </c>
      <c r="C16" s="9" t="s">
        <v>35</v>
      </c>
      <c r="D16" s="9" t="str">
        <f>'1'!D16</f>
        <v>IGE</v>
      </c>
      <c r="E16" s="9">
        <f>'1'!E16</f>
        <v>24</v>
      </c>
      <c r="F16" s="9">
        <v>24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97</v>
      </c>
      <c r="N16" s="15">
        <v>0.83</v>
      </c>
    </row>
    <row r="17" spans="1:14" s="11" customFormat="1" x14ac:dyDescent="0.25">
      <c r="A17" s="9" t="str">
        <f>'1'!A17</f>
        <v>GESTIÒN DE LA PRODUCCIÒN II</v>
      </c>
      <c r="B17" s="9">
        <v>4</v>
      </c>
      <c r="C17" s="9" t="s">
        <v>35</v>
      </c>
      <c r="D17" s="9" t="str">
        <f>'1'!D17</f>
        <v>IGE</v>
      </c>
      <c r="E17" s="9">
        <v>24</v>
      </c>
      <c r="F17" s="9">
        <v>23</v>
      </c>
      <c r="G17" s="9"/>
      <c r="H17" s="10"/>
      <c r="I17" s="9">
        <v>1</v>
      </c>
      <c r="J17" s="10"/>
      <c r="K17" s="9">
        <v>0</v>
      </c>
      <c r="L17" s="10">
        <f t="shared" si="0"/>
        <v>0</v>
      </c>
      <c r="M17" s="9">
        <v>93</v>
      </c>
      <c r="N17" s="15">
        <v>0.79</v>
      </c>
    </row>
    <row r="18" spans="1:14" s="11" customFormat="1" x14ac:dyDescent="0.25">
      <c r="A18" s="9" t="s">
        <v>46</v>
      </c>
      <c r="B18" s="9">
        <v>3</v>
      </c>
      <c r="C18" s="9" t="s">
        <v>44</v>
      </c>
      <c r="D18" s="9" t="str">
        <f>'1'!D18</f>
        <v>IGE</v>
      </c>
      <c r="E18" s="9">
        <v>15</v>
      </c>
      <c r="F18" s="9">
        <v>14</v>
      </c>
      <c r="G18" s="9"/>
      <c r="H18" s="10"/>
      <c r="I18" s="9">
        <v>1</v>
      </c>
      <c r="J18" s="10"/>
      <c r="K18" s="9">
        <v>0</v>
      </c>
      <c r="L18" s="10">
        <f t="shared" si="0"/>
        <v>0</v>
      </c>
      <c r="M18" s="9">
        <v>91</v>
      </c>
      <c r="N18" s="15">
        <v>0.73</v>
      </c>
    </row>
    <row r="19" spans="1:14" s="11" customFormat="1" ht="25" x14ac:dyDescent="0.25">
      <c r="A19" s="9" t="s">
        <v>47</v>
      </c>
      <c r="B19" s="9">
        <v>3</v>
      </c>
      <c r="C19" s="9" t="s">
        <v>44</v>
      </c>
      <c r="D19" s="9" t="s">
        <v>32</v>
      </c>
      <c r="E19" s="9">
        <v>9</v>
      </c>
      <c r="F19" s="9">
        <v>8</v>
      </c>
      <c r="G19" s="9"/>
      <c r="H19" s="10"/>
      <c r="I19" s="9">
        <v>1</v>
      </c>
      <c r="J19" s="10"/>
      <c r="K19" s="9">
        <v>0</v>
      </c>
      <c r="L19" s="10">
        <f t="shared" si="0"/>
        <v>0</v>
      </c>
      <c r="M19" s="9">
        <v>89</v>
      </c>
      <c r="N19" s="15">
        <v>0.89</v>
      </c>
    </row>
    <row r="20" spans="1:14" s="11" customFormat="1" ht="25" x14ac:dyDescent="0.25">
      <c r="A20" s="9" t="s">
        <v>47</v>
      </c>
      <c r="B20" s="9">
        <v>4</v>
      </c>
      <c r="C20" s="9" t="s">
        <v>44</v>
      </c>
      <c r="D20" s="9" t="s">
        <v>32</v>
      </c>
      <c r="E20" s="9">
        <v>9</v>
      </c>
      <c r="F20" s="9">
        <v>8</v>
      </c>
      <c r="G20" s="9"/>
      <c r="H20" s="10"/>
      <c r="I20" s="9">
        <v>1</v>
      </c>
      <c r="J20" s="10"/>
      <c r="K20" s="9">
        <v>0</v>
      </c>
      <c r="L20" s="10">
        <f t="shared" si="0"/>
        <v>0</v>
      </c>
      <c r="M20" s="9">
        <v>89</v>
      </c>
      <c r="N20" s="15">
        <v>0.89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144</v>
      </c>
      <c r="F28" s="17">
        <f>SUM(F14:F27)</f>
        <v>130</v>
      </c>
      <c r="G28" s="17">
        <f>SUM(G14:G27)</f>
        <v>0</v>
      </c>
      <c r="H28" s="18"/>
      <c r="I28" s="17">
        <f t="shared" ref="I28" si="1">(E28-SUM(F28:G28))-K28</f>
        <v>14</v>
      </c>
      <c r="J28" s="18"/>
      <c r="K28" s="17">
        <f>SUM(K14:K27)</f>
        <v>0</v>
      </c>
      <c r="L28" s="18">
        <f t="shared" si="0"/>
        <v>0</v>
      </c>
      <c r="M28" s="23">
        <f>AVERAGE(M14:M27)</f>
        <v>88.714285714285708</v>
      </c>
      <c r="N28" s="19">
        <f>AVERAGE(N14:N27)</f>
        <v>0.82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ht="13" x14ac:dyDescent="0.3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43" t="str">
        <f>B10</f>
        <v>I.I. YARI DE LA LUZ ALFARO CARVAJAL</v>
      </c>
      <c r="C37" s="43"/>
      <c r="D37" s="43"/>
      <c r="E37" s="13"/>
      <c r="F37" s="13"/>
      <c r="G37" s="25" t="s">
        <v>36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N33" sqref="N3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7265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" x14ac:dyDescent="0.3">
      <c r="A6" s="40" t="s">
        <v>2</v>
      </c>
      <c r="B6" s="40"/>
      <c r="C6" s="40"/>
      <c r="D6" s="40"/>
      <c r="E6" s="41" t="s">
        <v>30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1">
        <v>4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AGOSTO-DICIEMBRE 2024</v>
      </c>
      <c r="M8" s="31"/>
      <c r="N8" s="31"/>
    </row>
    <row r="10" spans="1:14" ht="13" x14ac:dyDescent="0.3">
      <c r="A10" s="4" t="s">
        <v>8</v>
      </c>
      <c r="B10" s="31" t="str">
        <f>'1'!B10</f>
        <v>I.I. YARI DE LA LUZ ALFARO CARVAJAL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/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ht="13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 t="str">
        <f>'1'!A14</f>
        <v>INGENIERIA DE PROCESOS</v>
      </c>
      <c r="B14" s="9">
        <v>3</v>
      </c>
      <c r="C14" s="9" t="str">
        <f>'1'!C14</f>
        <v>507 A</v>
      </c>
      <c r="D14" s="9" t="str">
        <f>'1'!D14</f>
        <v>IGE</v>
      </c>
      <c r="E14" s="9">
        <f>'1'!E14</f>
        <v>31</v>
      </c>
      <c r="F14" s="9">
        <v>30</v>
      </c>
      <c r="G14" s="9"/>
      <c r="H14" s="10"/>
      <c r="I14" s="9">
        <v>1</v>
      </c>
      <c r="J14" s="10"/>
      <c r="K14" s="9">
        <v>0</v>
      </c>
      <c r="L14" s="10">
        <f t="shared" ref="L14:L28" si="0">K14/E14</f>
        <v>0</v>
      </c>
      <c r="M14" s="9">
        <v>86</v>
      </c>
      <c r="N14" s="15">
        <v>0.77</v>
      </c>
    </row>
    <row r="15" spans="1:14" s="11" customFormat="1" x14ac:dyDescent="0.25">
      <c r="A15" s="9" t="s">
        <v>38</v>
      </c>
      <c r="B15" s="9">
        <v>4</v>
      </c>
      <c r="C15" s="9" t="s">
        <v>42</v>
      </c>
      <c r="D15" s="9" t="str">
        <f>'1'!D15</f>
        <v>IGE</v>
      </c>
      <c r="E15" s="9">
        <v>31</v>
      </c>
      <c r="F15" s="9">
        <v>27</v>
      </c>
      <c r="G15" s="9"/>
      <c r="H15" s="10"/>
      <c r="I15" s="9">
        <v>4</v>
      </c>
      <c r="J15" s="10"/>
      <c r="K15" s="9">
        <v>0</v>
      </c>
      <c r="L15" s="10">
        <f t="shared" si="0"/>
        <v>0</v>
      </c>
      <c r="M15" s="9">
        <v>84</v>
      </c>
      <c r="N15" s="15">
        <v>0.68</v>
      </c>
    </row>
    <row r="16" spans="1:14" s="11" customFormat="1" x14ac:dyDescent="0.25">
      <c r="A16" s="9" t="s">
        <v>49</v>
      </c>
      <c r="B16" s="9">
        <v>4</v>
      </c>
      <c r="C16" s="9" t="s">
        <v>43</v>
      </c>
      <c r="D16" s="9" t="str">
        <f>'1'!D16</f>
        <v>IGE</v>
      </c>
      <c r="E16" s="9">
        <v>32</v>
      </c>
      <c r="F16" s="9">
        <v>29</v>
      </c>
      <c r="G16" s="9"/>
      <c r="H16" s="10"/>
      <c r="I16" s="9">
        <v>3</v>
      </c>
      <c r="J16" s="10"/>
      <c r="K16" s="9">
        <v>0</v>
      </c>
      <c r="L16" s="10">
        <f t="shared" si="0"/>
        <v>0</v>
      </c>
      <c r="M16" s="9">
        <v>87</v>
      </c>
      <c r="N16" s="15">
        <v>0.88</v>
      </c>
    </row>
    <row r="17" spans="1:14" s="11" customFormat="1" x14ac:dyDescent="0.25">
      <c r="A17" s="9" t="s">
        <v>49</v>
      </c>
      <c r="B17" s="9">
        <v>5</v>
      </c>
      <c r="C17" s="9" t="s">
        <v>43</v>
      </c>
      <c r="D17" s="9" t="str">
        <f>'1'!D17</f>
        <v>IGE</v>
      </c>
      <c r="E17" s="9">
        <v>32</v>
      </c>
      <c r="F17" s="9">
        <v>27</v>
      </c>
      <c r="G17" s="9"/>
      <c r="H17" s="10"/>
      <c r="I17" s="9">
        <v>5</v>
      </c>
      <c r="J17" s="10"/>
      <c r="K17" s="9">
        <v>0</v>
      </c>
      <c r="L17" s="10">
        <f t="shared" si="0"/>
        <v>0</v>
      </c>
      <c r="M17" s="9">
        <v>84</v>
      </c>
      <c r="N17" s="15">
        <v>0.84</v>
      </c>
    </row>
    <row r="18" spans="1:14" s="11" customFormat="1" x14ac:dyDescent="0.25">
      <c r="A18" s="9" t="s">
        <v>49</v>
      </c>
      <c r="B18" s="9">
        <v>6</v>
      </c>
      <c r="C18" s="9" t="s">
        <v>43</v>
      </c>
      <c r="D18" s="9" t="str">
        <f>'1'!D18</f>
        <v>IGE</v>
      </c>
      <c r="E18" s="9">
        <v>32</v>
      </c>
      <c r="F18" s="9">
        <v>27</v>
      </c>
      <c r="G18" s="9"/>
      <c r="H18" s="10"/>
      <c r="I18" s="9">
        <v>5</v>
      </c>
      <c r="J18" s="10"/>
      <c r="K18" s="9">
        <v>0</v>
      </c>
      <c r="L18" s="10">
        <f t="shared" si="0"/>
        <v>0</v>
      </c>
      <c r="M18" s="9">
        <v>84</v>
      </c>
      <c r="N18" s="15">
        <v>0.84</v>
      </c>
    </row>
    <row r="19" spans="1:14" s="11" customFormat="1" x14ac:dyDescent="0.25">
      <c r="A19" s="9" t="s">
        <v>46</v>
      </c>
      <c r="B19" s="9">
        <v>5</v>
      </c>
      <c r="C19" s="9" t="s">
        <v>35</v>
      </c>
      <c r="D19" s="9" t="s">
        <v>32</v>
      </c>
      <c r="E19" s="9">
        <v>24</v>
      </c>
      <c r="F19" s="9">
        <v>24</v>
      </c>
      <c r="G19" s="9"/>
      <c r="H19" s="10"/>
      <c r="I19" s="9">
        <v>0</v>
      </c>
      <c r="J19" s="10"/>
      <c r="K19" s="9">
        <v>0</v>
      </c>
      <c r="L19" s="10">
        <f t="shared" si="0"/>
        <v>0</v>
      </c>
      <c r="M19" s="9">
        <v>94</v>
      </c>
      <c r="N19" s="15">
        <v>0.79</v>
      </c>
    </row>
    <row r="20" spans="1:14" s="11" customFormat="1" x14ac:dyDescent="0.25">
      <c r="A20" s="9" t="s">
        <v>46</v>
      </c>
      <c r="B20" s="9">
        <v>4</v>
      </c>
      <c r="C20" s="9" t="s">
        <v>44</v>
      </c>
      <c r="D20" s="9" t="s">
        <v>32</v>
      </c>
      <c r="E20" s="9">
        <v>15</v>
      </c>
      <c r="F20" s="9">
        <v>14</v>
      </c>
      <c r="G20" s="9"/>
      <c r="H20" s="10"/>
      <c r="I20" s="9">
        <v>1</v>
      </c>
      <c r="J20" s="10"/>
      <c r="K20" s="9">
        <v>0</v>
      </c>
      <c r="L20" s="10">
        <f t="shared" si="0"/>
        <v>0</v>
      </c>
      <c r="M20" s="9">
        <v>87</v>
      </c>
      <c r="N20" s="15">
        <v>0.67</v>
      </c>
    </row>
    <row r="21" spans="1:14" s="11" customFormat="1" x14ac:dyDescent="0.25">
      <c r="A21" s="9" t="s">
        <v>46</v>
      </c>
      <c r="B21" s="9">
        <v>5</v>
      </c>
      <c r="C21" s="9" t="s">
        <v>44</v>
      </c>
      <c r="D21" s="9" t="s">
        <v>32</v>
      </c>
      <c r="E21" s="9">
        <v>15</v>
      </c>
      <c r="F21" s="9">
        <v>14</v>
      </c>
      <c r="G21" s="9"/>
      <c r="H21" s="10"/>
      <c r="I21" s="9">
        <v>1</v>
      </c>
      <c r="J21" s="10"/>
      <c r="K21" s="9">
        <v>0</v>
      </c>
      <c r="L21" s="10">
        <f t="shared" si="0"/>
        <v>0</v>
      </c>
      <c r="M21" s="9">
        <v>90</v>
      </c>
      <c r="N21" s="15">
        <v>0.8</v>
      </c>
    </row>
    <row r="22" spans="1:14" s="11" customFormat="1" ht="25" x14ac:dyDescent="0.25">
      <c r="A22" s="9" t="s">
        <v>47</v>
      </c>
      <c r="B22" s="9">
        <v>5</v>
      </c>
      <c r="C22" s="9" t="s">
        <v>44</v>
      </c>
      <c r="D22" s="9" t="s">
        <v>32</v>
      </c>
      <c r="E22" s="9">
        <v>9</v>
      </c>
      <c r="F22" s="9">
        <v>8</v>
      </c>
      <c r="G22" s="9"/>
      <c r="H22" s="10"/>
      <c r="I22" s="9">
        <v>1</v>
      </c>
      <c r="J22" s="10"/>
      <c r="K22" s="9">
        <v>0</v>
      </c>
      <c r="L22" s="10">
        <f t="shared" si="0"/>
        <v>0</v>
      </c>
      <c r="M22" s="9">
        <v>89</v>
      </c>
      <c r="N22" s="15">
        <v>0.89</v>
      </c>
    </row>
    <row r="23" spans="1:14" s="11" customFormat="1" ht="25" x14ac:dyDescent="0.25">
      <c r="A23" s="9" t="s">
        <v>47</v>
      </c>
      <c r="B23" s="9">
        <v>6</v>
      </c>
      <c r="C23" s="9" t="s">
        <v>44</v>
      </c>
      <c r="D23" s="9" t="s">
        <v>32</v>
      </c>
      <c r="E23" s="9">
        <v>9</v>
      </c>
      <c r="F23" s="9">
        <v>8</v>
      </c>
      <c r="G23" s="9"/>
      <c r="H23" s="10"/>
      <c r="I23" s="9">
        <v>1</v>
      </c>
      <c r="J23" s="10"/>
      <c r="K23" s="9">
        <v>0</v>
      </c>
      <c r="L23" s="10">
        <f t="shared" si="0"/>
        <v>0</v>
      </c>
      <c r="M23" s="9">
        <v>89</v>
      </c>
      <c r="N23" s="15">
        <v>0.89</v>
      </c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230</v>
      </c>
      <c r="F28" s="17">
        <f>SUM(F14:F27)</f>
        <v>208</v>
      </c>
      <c r="G28" s="17">
        <f>SUM(G14:G27)</f>
        <v>0</v>
      </c>
      <c r="H28" s="18"/>
      <c r="I28" s="17">
        <f t="shared" ref="I19:I28" si="1">(E28-SUM(F28:G28))-K28</f>
        <v>22</v>
      </c>
      <c r="J28" s="18"/>
      <c r="K28" s="17">
        <f>SUM(K14:K27)</f>
        <v>0</v>
      </c>
      <c r="L28" s="18">
        <f t="shared" si="0"/>
        <v>0</v>
      </c>
      <c r="M28" s="17">
        <f>AVERAGE(M14:M27)</f>
        <v>87.4</v>
      </c>
      <c r="N28" s="19">
        <f>AVERAGE(N14:N27)</f>
        <v>0.80499999999999994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ht="13" x14ac:dyDescent="0.3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44" t="str">
        <f>B10</f>
        <v>I.I. YARI DE LA LUZ ALFARO CARVAJAL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0" zoomScaleNormal="110" zoomScaleSheetLayoutView="100" workbookViewId="0">
      <selection activeCell="A21" sqref="A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" x14ac:dyDescent="0.3">
      <c r="A6" s="40" t="s">
        <v>2</v>
      </c>
      <c r="B6" s="40"/>
      <c r="C6" s="40"/>
      <c r="D6" s="40"/>
      <c r="E6" s="41" t="s">
        <v>30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1">
        <v>1</v>
      </c>
      <c r="C8" s="31"/>
      <c r="D8" s="14" t="s">
        <v>5</v>
      </c>
      <c r="E8" s="20">
        <v>1</v>
      </c>
      <c r="F8"/>
      <c r="G8" s="4" t="s">
        <v>6</v>
      </c>
      <c r="H8" s="20">
        <v>1</v>
      </c>
      <c r="I8" s="37" t="s">
        <v>7</v>
      </c>
      <c r="J8" s="37"/>
      <c r="K8" s="37"/>
      <c r="L8" s="31" t="s">
        <v>37</v>
      </c>
      <c r="M8" s="31"/>
      <c r="N8" s="31"/>
    </row>
    <row r="10" spans="1:14" ht="13" x14ac:dyDescent="0.3">
      <c r="A10" s="4" t="s">
        <v>8</v>
      </c>
      <c r="B10" s="31" t="s">
        <v>31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ht="13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 t="str">
        <f>'1'!A14</f>
        <v>INGENIERIA DE PROCESOS</v>
      </c>
      <c r="B14" s="9"/>
      <c r="C14" s="9" t="str">
        <f>'1'!C14</f>
        <v>507 A</v>
      </c>
      <c r="D14" s="9" t="str">
        <f>'1'!D14</f>
        <v>IGE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GESTIÒN DEL CAPITAL HUMANO</v>
      </c>
      <c r="B15" s="9"/>
      <c r="C15" s="9" t="str">
        <f>'1'!C15</f>
        <v>507 B</v>
      </c>
      <c r="D15" s="9" t="str">
        <f>'1'!D15</f>
        <v>IGE</v>
      </c>
      <c r="E15" s="9">
        <f>'1'!E15</f>
        <v>32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GESTIÒN DE LA PRODUCCIÒN II</v>
      </c>
      <c r="B16" s="9"/>
      <c r="C16" s="9" t="str">
        <f>'1'!C16</f>
        <v>707 A</v>
      </c>
      <c r="D16" s="9" t="str">
        <f>'1'!D16</f>
        <v>IGE</v>
      </c>
      <c r="E16" s="9">
        <f>'1'!E16</f>
        <v>24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GESTIÒN DE LA PRODUCCIÒN II</v>
      </c>
      <c r="B17" s="9"/>
      <c r="C17" s="9" t="str">
        <f>'1'!C17</f>
        <v>707 B</v>
      </c>
      <c r="D17" s="9" t="str">
        <f>'1'!D17</f>
        <v>IGE</v>
      </c>
      <c r="E17" s="9">
        <f>'1'!E17</f>
        <v>15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/>
      <c r="N17" s="15"/>
    </row>
    <row r="18" spans="1:14" s="11" customFormat="1" ht="25" x14ac:dyDescent="0.25">
      <c r="A18" s="9" t="str">
        <f>'1'!A18</f>
        <v>CALIDAD APLICADA A LA GESTIÒN EMPRESARIAL</v>
      </c>
      <c r="B18" s="9"/>
      <c r="C18" s="9" t="str">
        <f>'1'!C18</f>
        <v>707 B</v>
      </c>
      <c r="D18" s="9" t="str">
        <f>'1'!D18</f>
        <v>IGE</v>
      </c>
      <c r="E18" s="9">
        <f>'1'!E18</f>
        <v>9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111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ht="13" x14ac:dyDescent="0.3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45" t="str">
        <f>B10</f>
        <v>YARI DE LA LUZ ALFARO CARVAJAL</v>
      </c>
      <c r="C37" s="45"/>
      <c r="D37" s="45"/>
      <c r="E37" s="13"/>
      <c r="F37" s="13"/>
      <c r="G37" s="45" t="s">
        <v>33</v>
      </c>
      <c r="H37" s="45"/>
      <c r="I37" s="45"/>
      <c r="J37" s="4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Yari Alfaro</cp:lastModifiedBy>
  <cp:revision/>
  <dcterms:created xsi:type="dcterms:W3CDTF">2021-11-22T14:45:25Z</dcterms:created>
  <dcterms:modified xsi:type="dcterms:W3CDTF">2024-12-14T18:49:43Z</dcterms:modified>
  <cp:category/>
  <cp:contentStatus/>
</cp:coreProperties>
</file>