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FINAL\"/>
    </mc:Choice>
  </mc:AlternateContent>
  <xr:revisionPtr revIDLastSave="0" documentId="13_ncr:1_{9FE683A0-9106-47AC-8E69-F1C3643FE5A5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4" l="1"/>
  <c r="L20" i="24"/>
  <c r="L21" i="24"/>
  <c r="L22" i="24"/>
  <c r="L23" i="24"/>
  <c r="B37" i="23"/>
  <c r="L20" i="23"/>
  <c r="L19" i="23"/>
  <c r="I28" i="22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D18" i="24"/>
  <c r="D17" i="24"/>
  <c r="D16" i="24"/>
  <c r="D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L28" i="22"/>
</calcChain>
</file>

<file path=xl/sharedStrings.xml><?xml version="1.0" encoding="utf-8"?>
<sst xmlns="http://schemas.openxmlformats.org/spreadsheetml/2006/main" count="240" uniqueCount="51">
  <si>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</si>
  <si>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</si>
  <si>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</si>
  <si>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</si>
  <si>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</si>
  <si>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</si>
  <si>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</si>
  <si>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</si>
  <si>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</si>
  <si>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</si>
  <si>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</si>
  <si>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</si>
  <si>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</si>
  <si>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</si>
  <si>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</si>
  <si>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</si>
  <si>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</si>
  <si>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</si>
  <si>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</si>
  <si>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</si>
  <si>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</si>
  <si>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</si>
  <si>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</si>
  <si>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</si>
  <si>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</si>
  <si>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</si>
  <si>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</si>
  <si>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</si>
  <si>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</si>
  <si>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</si>
  <si>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</si>
  <si>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</si>
  <si>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</si>
  <si>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</si>
  <si>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</si>
  <si>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</si>
  <si>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</si>
  <si>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INGENIERIA DE PROCESOS</t>
  </si>
  <si>
    <t>GESTIÒN DEL CAPITAL HUMANO</t>
  </si>
  <si>
    <t>GESTIÒN DE LA PRODUCCIÒN II</t>
  </si>
  <si>
    <t>CALIDAD APLICADA A LA GESTIÒN EMPRESARIAL</t>
  </si>
  <si>
    <t>507 A</t>
  </si>
  <si>
    <t>507 B</t>
  </si>
  <si>
    <t>707 B</t>
  </si>
  <si>
    <t>NE</t>
  </si>
  <si>
    <t>GESTIÓN DE LA PRODUCCIÓN II</t>
  </si>
  <si>
    <t>CALIDAD APLICADA A LA GESTIÓN EMPRESARIAL</t>
  </si>
  <si>
    <t>AGOSTO-DICIEMBRE 2024</t>
  </si>
  <si>
    <t>GESTIÓN DEL CAPITAL HUMANO</t>
  </si>
  <si>
    <t>FINAL</t>
  </si>
  <si>
    <t>AGOSTO-DICIEMBRE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</si>
</sst>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3" fillId="0" borderId="0" xfId="0" applyNumberFormat="1" applyFont="1" applyAlignment="1">
      <alignment wrapText="1"/>
    </xf>
    <xf numFmtId="16" fontId="2" fillId="0" borderId="0" xfId="0" applyNumberFormat="1" applyFont="1"/>
    <xf numFmtId="2" fontId="2" fillId="2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7" zoomScaleNormal="100" zoomScaleSheetLayoutView="100" workbookViewId="0">
      <selection activeCell="D23" sqref="D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36" t="s">
        <v>47</v>
      </c>
      <c r="M8" s="36"/>
      <c r="N8" s="36"/>
    </row>
    <row r="10" spans="1:17" ht="13" x14ac:dyDescent="0.3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  <c r="Q13" s="22"/>
    </row>
    <row r="14" spans="1:17" s="11" customFormat="1" x14ac:dyDescent="0.25">
      <c r="A14" s="8" t="s">
        <v>37</v>
      </c>
      <c r="B14" s="9" t="s">
        <v>21</v>
      </c>
      <c r="C14" s="9" t="s">
        <v>41</v>
      </c>
      <c r="D14" s="9" t="s">
        <v>32</v>
      </c>
      <c r="E14" s="9"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" si="0">K14/E14</f>
        <v>0</v>
      </c>
      <c r="M14" s="9">
        <v>77</v>
      </c>
      <c r="N14" s="15">
        <v>0.74</v>
      </c>
    </row>
    <row r="15" spans="1:17" s="11" customFormat="1" x14ac:dyDescent="0.25">
      <c r="A15" s="8" t="s">
        <v>38</v>
      </c>
      <c r="B15" s="9" t="s">
        <v>21</v>
      </c>
      <c r="C15" s="9" t="s">
        <v>42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80</v>
      </c>
      <c r="N15" s="15">
        <v>0.78</v>
      </c>
    </row>
    <row r="16" spans="1:17" s="11" customFormat="1" x14ac:dyDescent="0.25">
      <c r="A16" s="8" t="s">
        <v>39</v>
      </c>
      <c r="B16" s="9" t="s">
        <v>21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92</v>
      </c>
      <c r="N16" s="15">
        <v>0.63</v>
      </c>
    </row>
    <row r="17" spans="1:16" s="11" customFormat="1" x14ac:dyDescent="0.25">
      <c r="A17" s="8" t="s">
        <v>39</v>
      </c>
      <c r="B17" s="9" t="s">
        <v>21</v>
      </c>
      <c r="C17" s="9" t="s">
        <v>43</v>
      </c>
      <c r="D17" s="9" t="s">
        <v>32</v>
      </c>
      <c r="E17" s="9">
        <v>15</v>
      </c>
      <c r="F17" s="9">
        <v>14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</v>
      </c>
      <c r="N17" s="15">
        <v>0.8</v>
      </c>
    </row>
    <row r="18" spans="1:16" s="11" customFormat="1" ht="25" x14ac:dyDescent="0.25">
      <c r="A18" s="8" t="s">
        <v>40</v>
      </c>
      <c r="B18" s="9" t="s">
        <v>21</v>
      </c>
      <c r="C18" s="9" t="s">
        <v>43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89</v>
      </c>
      <c r="N18" s="15">
        <v>0.78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100</v>
      </c>
      <c r="G28" s="17"/>
      <c r="H28" s="18"/>
      <c r="I28" s="17">
        <f t="shared" ref="I28" si="1">SUM(I14:I27)</f>
        <v>11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85.2</v>
      </c>
      <c r="N28" s="19">
        <f>AVERAGE(N14:N27)</f>
        <v>0.74600000000000011</v>
      </c>
    </row>
    <row r="30" spans="1:16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6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AGOSTO-DICIEMBRE 2024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 t="s">
        <v>44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">
        <v>38</v>
      </c>
      <c r="B15" s="9">
        <v>2</v>
      </c>
      <c r="C15" s="9" t="s">
        <v>42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9" t="s">
        <v>45</v>
      </c>
      <c r="B16" s="9">
        <v>2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98</v>
      </c>
      <c r="N16" s="15">
        <v>0.83</v>
      </c>
    </row>
    <row r="17" spans="1:14" s="11" customFormat="1" x14ac:dyDescent="0.25">
      <c r="A17" s="9" t="s">
        <v>45</v>
      </c>
      <c r="B17" s="9">
        <v>2</v>
      </c>
      <c r="C17" s="9" t="s">
        <v>43</v>
      </c>
      <c r="D17" s="9" t="s">
        <v>32</v>
      </c>
      <c r="E17" s="9">
        <v>15</v>
      </c>
      <c r="F17" s="9">
        <v>13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0.8</v>
      </c>
    </row>
    <row r="18" spans="1:14" s="11" customFormat="1" ht="25" x14ac:dyDescent="0.25">
      <c r="A18" s="9" t="s">
        <v>46</v>
      </c>
      <c r="B18" s="9">
        <v>2</v>
      </c>
      <c r="C18" s="9" t="s">
        <v>43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88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73</v>
      </c>
      <c r="G28" s="17"/>
      <c r="H28" s="18"/>
      <c r="I28" s="17">
        <f>SUM(I14:I18)</f>
        <v>7</v>
      </c>
      <c r="J28" s="18"/>
      <c r="K28" s="17">
        <f>SUM(K14:K27)</f>
        <v>0</v>
      </c>
      <c r="L28" s="18">
        <f t="shared" si="0"/>
        <v>0</v>
      </c>
      <c r="M28" s="17">
        <f>AVERAGE(M14:M27)</f>
        <v>71.400000000000006</v>
      </c>
      <c r="N28" s="19">
        <f>AVERAGE(N14:N27)</f>
        <v>0.67199999999999993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N21" sqref="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AGOSTO-DICIEMBRE 2024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>
        <v>2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0.77</v>
      </c>
    </row>
    <row r="15" spans="1:14" s="11" customFormat="1" x14ac:dyDescent="0.25">
      <c r="A15" s="9" t="str">
        <f>'1'!A15</f>
        <v>GESTIÒN DEL CAPITAL HUMANO</v>
      </c>
      <c r="B15" s="9">
        <v>3</v>
      </c>
      <c r="C15" s="9" t="str">
        <f>'1'!C15</f>
        <v>507 B</v>
      </c>
      <c r="D15" s="9" t="str">
        <f>'1'!D15</f>
        <v>IGE</v>
      </c>
      <c r="E15" s="9">
        <f>'1'!E15</f>
        <v>32</v>
      </c>
      <c r="F15" s="9">
        <v>27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83</v>
      </c>
      <c r="N15" s="15">
        <v>0.84</v>
      </c>
    </row>
    <row r="16" spans="1:14" s="11" customFormat="1" x14ac:dyDescent="0.25">
      <c r="A16" s="9" t="str">
        <f>'1'!A16</f>
        <v>GESTIÒN DE LA PRODUCCIÒN II</v>
      </c>
      <c r="B16" s="9">
        <v>3</v>
      </c>
      <c r="C16" s="9" t="s">
        <v>35</v>
      </c>
      <c r="D16" s="9" t="str">
        <f>'1'!D16</f>
        <v>IGE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97</v>
      </c>
      <c r="N16" s="15">
        <v>0.83</v>
      </c>
    </row>
    <row r="17" spans="1:14" s="11" customFormat="1" x14ac:dyDescent="0.25">
      <c r="A17" s="9" t="str">
        <f>'1'!A17</f>
        <v>GESTIÒN DE LA PRODUCCIÒN II</v>
      </c>
      <c r="B17" s="9">
        <v>4</v>
      </c>
      <c r="C17" s="9" t="s">
        <v>35</v>
      </c>
      <c r="D17" s="9" t="str">
        <f>'1'!D17</f>
        <v>IGE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93</v>
      </c>
      <c r="N17" s="15">
        <v>0.79</v>
      </c>
    </row>
    <row r="18" spans="1:14" s="11" customFormat="1" x14ac:dyDescent="0.25">
      <c r="A18" s="9" t="s">
        <v>45</v>
      </c>
      <c r="B18" s="9">
        <v>3</v>
      </c>
      <c r="C18" s="9" t="s">
        <v>43</v>
      </c>
      <c r="D18" s="9" t="str">
        <f>'1'!D18</f>
        <v>IGE</v>
      </c>
      <c r="E18" s="9">
        <v>15</v>
      </c>
      <c r="F18" s="9">
        <v>14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91</v>
      </c>
      <c r="N18" s="15">
        <v>0.73</v>
      </c>
    </row>
    <row r="19" spans="1:14" s="11" customFormat="1" ht="25" x14ac:dyDescent="0.25">
      <c r="A19" s="9" t="s">
        <v>46</v>
      </c>
      <c r="B19" s="9">
        <v>3</v>
      </c>
      <c r="C19" s="9" t="s">
        <v>43</v>
      </c>
      <c r="D19" s="9" t="s">
        <v>32</v>
      </c>
      <c r="E19" s="9">
        <v>9</v>
      </c>
      <c r="F19" s="9">
        <v>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89</v>
      </c>
      <c r="N19" s="15">
        <v>0.89</v>
      </c>
    </row>
    <row r="20" spans="1:14" s="11" customFormat="1" ht="25" x14ac:dyDescent="0.25">
      <c r="A20" s="9" t="s">
        <v>46</v>
      </c>
      <c r="B20" s="9">
        <v>4</v>
      </c>
      <c r="C20" s="9" t="s">
        <v>43</v>
      </c>
      <c r="D20" s="9" t="s">
        <v>32</v>
      </c>
      <c r="E20" s="9">
        <v>9</v>
      </c>
      <c r="F20" s="9">
        <v>8</v>
      </c>
      <c r="G20" s="9"/>
      <c r="H20" s="10"/>
      <c r="I20" s="9">
        <v>1</v>
      </c>
      <c r="J20" s="10"/>
      <c r="K20" s="9">
        <v>0</v>
      </c>
      <c r="L20" s="10">
        <f t="shared" si="0"/>
        <v>0</v>
      </c>
      <c r="M20" s="9">
        <v>89</v>
      </c>
      <c r="N20" s="15">
        <v>0.89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130</v>
      </c>
      <c r="G28" s="17">
        <f>SUM(G14:G27)</f>
        <v>0</v>
      </c>
      <c r="H28" s="18"/>
      <c r="I28" s="17">
        <f t="shared" ref="I28" si="1">(E28-SUM(F28:G28))-K28</f>
        <v>14</v>
      </c>
      <c r="J28" s="18"/>
      <c r="K28" s="17">
        <f>SUM(K14:K27)</f>
        <v>0</v>
      </c>
      <c r="L28" s="18">
        <f t="shared" si="0"/>
        <v>0</v>
      </c>
      <c r="M28" s="23">
        <f>AVERAGE(M14:M27)</f>
        <v>88.714285714285708</v>
      </c>
      <c r="N28" s="19">
        <f>AVERAGE(N14:N27)</f>
        <v>0.82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2" sqref="Q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AGOSTO-DICIEMBRE 2024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/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>
        <v>3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30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86</v>
      </c>
      <c r="N14" s="15">
        <v>0.77</v>
      </c>
    </row>
    <row r="15" spans="1:14" s="11" customFormat="1" x14ac:dyDescent="0.25">
      <c r="A15" s="9" t="s">
        <v>37</v>
      </c>
      <c r="B15" s="9">
        <v>4</v>
      </c>
      <c r="C15" s="9" t="s">
        <v>41</v>
      </c>
      <c r="D15" s="9" t="str">
        <f>'1'!D15</f>
        <v>IGE</v>
      </c>
      <c r="E15" s="9">
        <v>31</v>
      </c>
      <c r="F15" s="9">
        <v>27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84</v>
      </c>
      <c r="N15" s="15">
        <v>0.68</v>
      </c>
    </row>
    <row r="16" spans="1:14" s="11" customFormat="1" x14ac:dyDescent="0.25">
      <c r="A16" s="9" t="s">
        <v>48</v>
      </c>
      <c r="B16" s="9">
        <v>4</v>
      </c>
      <c r="C16" s="9" t="s">
        <v>42</v>
      </c>
      <c r="D16" s="9" t="str">
        <f>'1'!D16</f>
        <v>IGE</v>
      </c>
      <c r="E16" s="9">
        <v>32</v>
      </c>
      <c r="F16" s="9">
        <v>29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87</v>
      </c>
      <c r="N16" s="15">
        <v>0.88</v>
      </c>
    </row>
    <row r="17" spans="1:14" s="11" customFormat="1" x14ac:dyDescent="0.25">
      <c r="A17" s="9" t="s">
        <v>48</v>
      </c>
      <c r="B17" s="9">
        <v>5</v>
      </c>
      <c r="C17" s="9" t="s">
        <v>42</v>
      </c>
      <c r="D17" s="9" t="str">
        <f>'1'!D17</f>
        <v>IGE</v>
      </c>
      <c r="E17" s="9">
        <v>32</v>
      </c>
      <c r="F17" s="9">
        <v>27</v>
      </c>
      <c r="G17" s="9"/>
      <c r="H17" s="10"/>
      <c r="I17" s="9">
        <v>5</v>
      </c>
      <c r="J17" s="10"/>
      <c r="K17" s="9">
        <v>0</v>
      </c>
      <c r="L17" s="10">
        <f t="shared" si="0"/>
        <v>0</v>
      </c>
      <c r="M17" s="9">
        <v>84</v>
      </c>
      <c r="N17" s="15">
        <v>0.84</v>
      </c>
    </row>
    <row r="18" spans="1:14" s="11" customFormat="1" x14ac:dyDescent="0.25">
      <c r="A18" s="9" t="s">
        <v>48</v>
      </c>
      <c r="B18" s="9">
        <v>6</v>
      </c>
      <c r="C18" s="9" t="s">
        <v>42</v>
      </c>
      <c r="D18" s="9" t="str">
        <f>'1'!D18</f>
        <v>IGE</v>
      </c>
      <c r="E18" s="9">
        <v>32</v>
      </c>
      <c r="F18" s="9">
        <v>27</v>
      </c>
      <c r="G18" s="9"/>
      <c r="H18" s="10"/>
      <c r="I18" s="9">
        <v>5</v>
      </c>
      <c r="J18" s="10"/>
      <c r="K18" s="9">
        <v>0</v>
      </c>
      <c r="L18" s="10">
        <f t="shared" si="0"/>
        <v>0</v>
      </c>
      <c r="M18" s="9">
        <v>84</v>
      </c>
      <c r="N18" s="15">
        <v>0.84</v>
      </c>
    </row>
    <row r="19" spans="1:14" s="11" customFormat="1" x14ac:dyDescent="0.25">
      <c r="A19" s="9" t="s">
        <v>45</v>
      </c>
      <c r="B19" s="9">
        <v>5</v>
      </c>
      <c r="C19" s="9" t="s">
        <v>35</v>
      </c>
      <c r="D19" s="9" t="s">
        <v>32</v>
      </c>
      <c r="E19" s="9">
        <v>24</v>
      </c>
      <c r="F19" s="9">
        <v>24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94</v>
      </c>
      <c r="N19" s="15">
        <v>0.79</v>
      </c>
    </row>
    <row r="20" spans="1:14" s="11" customFormat="1" x14ac:dyDescent="0.25">
      <c r="A20" s="9" t="s">
        <v>45</v>
      </c>
      <c r="B20" s="9">
        <v>4</v>
      </c>
      <c r="C20" s="9" t="s">
        <v>43</v>
      </c>
      <c r="D20" s="9" t="s">
        <v>32</v>
      </c>
      <c r="E20" s="9">
        <v>15</v>
      </c>
      <c r="F20" s="9">
        <v>14</v>
      </c>
      <c r="G20" s="9"/>
      <c r="H20" s="10"/>
      <c r="I20" s="9">
        <v>1</v>
      </c>
      <c r="J20" s="10"/>
      <c r="K20" s="9">
        <v>0</v>
      </c>
      <c r="L20" s="10">
        <f t="shared" si="0"/>
        <v>0</v>
      </c>
      <c r="M20" s="9">
        <v>87</v>
      </c>
      <c r="N20" s="15">
        <v>0.67</v>
      </c>
    </row>
    <row r="21" spans="1:14" s="11" customFormat="1" x14ac:dyDescent="0.25">
      <c r="A21" s="9" t="s">
        <v>45</v>
      </c>
      <c r="B21" s="9">
        <v>5</v>
      </c>
      <c r="C21" s="9" t="s">
        <v>43</v>
      </c>
      <c r="D21" s="9" t="s">
        <v>32</v>
      </c>
      <c r="E21" s="9">
        <v>15</v>
      </c>
      <c r="F21" s="9">
        <v>14</v>
      </c>
      <c r="G21" s="9"/>
      <c r="H21" s="10"/>
      <c r="I21" s="9">
        <v>1</v>
      </c>
      <c r="J21" s="10"/>
      <c r="K21" s="9">
        <v>0</v>
      </c>
      <c r="L21" s="10">
        <f t="shared" si="0"/>
        <v>0</v>
      </c>
      <c r="M21" s="9">
        <v>90</v>
      </c>
      <c r="N21" s="15">
        <v>0.8</v>
      </c>
    </row>
    <row r="22" spans="1:14" s="11" customFormat="1" ht="25" x14ac:dyDescent="0.25">
      <c r="A22" s="9" t="s">
        <v>46</v>
      </c>
      <c r="B22" s="9">
        <v>5</v>
      </c>
      <c r="C22" s="9" t="s">
        <v>43</v>
      </c>
      <c r="D22" s="9" t="s">
        <v>32</v>
      </c>
      <c r="E22" s="9">
        <v>9</v>
      </c>
      <c r="F22" s="9">
        <v>8</v>
      </c>
      <c r="G22" s="9"/>
      <c r="H22" s="10"/>
      <c r="I22" s="9">
        <v>1</v>
      </c>
      <c r="J22" s="10"/>
      <c r="K22" s="9">
        <v>0</v>
      </c>
      <c r="L22" s="10">
        <f t="shared" si="0"/>
        <v>0</v>
      </c>
      <c r="M22" s="9">
        <v>89</v>
      </c>
      <c r="N22" s="15">
        <v>0.89</v>
      </c>
    </row>
    <row r="23" spans="1:14" s="11" customFormat="1" ht="25" x14ac:dyDescent="0.25">
      <c r="A23" s="9" t="s">
        <v>46</v>
      </c>
      <c r="B23" s="9">
        <v>6</v>
      </c>
      <c r="C23" s="9" t="s">
        <v>43</v>
      </c>
      <c r="D23" s="9" t="s">
        <v>32</v>
      </c>
      <c r="E23" s="9">
        <v>9</v>
      </c>
      <c r="F23" s="9">
        <v>8</v>
      </c>
      <c r="G23" s="9"/>
      <c r="H23" s="10"/>
      <c r="I23" s="9">
        <v>1</v>
      </c>
      <c r="J23" s="10"/>
      <c r="K23" s="9">
        <v>0</v>
      </c>
      <c r="L23" s="10">
        <f t="shared" si="0"/>
        <v>0</v>
      </c>
      <c r="M23" s="9">
        <v>89</v>
      </c>
      <c r="N23" s="15">
        <v>0.89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230</v>
      </c>
      <c r="F28" s="17">
        <f>SUM(F14:F27)</f>
        <v>208</v>
      </c>
      <c r="G28" s="17">
        <f>SUM(G14:G27)</f>
        <v>0</v>
      </c>
      <c r="H28" s="18"/>
      <c r="I28" s="17">
        <f t="shared" ref="I28" si="1">(E28-SUM(F28:G28))-K28</f>
        <v>22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0.80499999999999994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4" t="str">
        <f>B10</f>
        <v>I.I. YARI DE LA LUZ ALFARO CARVAJAL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5" zoomScaleNormal="100" zoomScaleSheetLayoutView="100" workbookViewId="0">
      <selection activeCell="J16" sqref="J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 t="s">
        <v>49</v>
      </c>
      <c r="C8" s="36"/>
      <c r="D8" s="14" t="s">
        <v>5</v>
      </c>
      <c r="E8" s="20">
        <v>1</v>
      </c>
      <c r="F8"/>
      <c r="G8" s="4" t="s">
        <v>6</v>
      </c>
      <c r="H8" s="20">
        <v>1</v>
      </c>
      <c r="I8" s="35" t="s">
        <v>7</v>
      </c>
      <c r="J8" s="35"/>
      <c r="K8" s="35"/>
      <c r="L8" s="36" t="s">
        <v>50</v>
      </c>
      <c r="M8" s="36"/>
      <c r="N8" s="36"/>
    </row>
    <row r="10" spans="1:14" ht="13" x14ac:dyDescent="0.3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 t="s">
        <v>18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24</v>
      </c>
      <c r="G14" s="9">
        <v>6</v>
      </c>
      <c r="H14" s="10">
        <f t="shared" ref="H14:H18" si="0">F14/E14</f>
        <v>0.77419354838709675</v>
      </c>
      <c r="I14" s="9">
        <v>1</v>
      </c>
      <c r="J14" s="10">
        <f t="shared" ref="J14:J28" si="1">I14/E14</f>
        <v>3.2258064516129031E-2</v>
      </c>
      <c r="K14" s="9">
        <v>0</v>
      </c>
      <c r="L14" s="10">
        <f t="shared" ref="L14:L28" si="2">K14/E14</f>
        <v>0</v>
      </c>
      <c r="M14" s="9">
        <v>86</v>
      </c>
      <c r="N14" s="15">
        <v>0.71</v>
      </c>
    </row>
    <row r="15" spans="1:14" s="11" customFormat="1" x14ac:dyDescent="0.25">
      <c r="A15" s="9" t="str">
        <f>'1'!A15</f>
        <v>GESTIÒN DEL CAPITAL HUMANO</v>
      </c>
      <c r="B15" s="9" t="s">
        <v>18</v>
      </c>
      <c r="C15" s="9" t="str">
        <f>'1'!C15</f>
        <v>507 B</v>
      </c>
      <c r="D15" s="9" t="str">
        <f>'1'!D15</f>
        <v>IGE</v>
      </c>
      <c r="E15" s="9">
        <f>'1'!E15</f>
        <v>32</v>
      </c>
      <c r="F15" s="9">
        <v>27</v>
      </c>
      <c r="G15" s="9">
        <v>0</v>
      </c>
      <c r="H15" s="10">
        <f t="shared" si="0"/>
        <v>0.84375</v>
      </c>
      <c r="I15" s="9">
        <v>5</v>
      </c>
      <c r="J15" s="10">
        <f t="shared" si="1"/>
        <v>0.15625</v>
      </c>
      <c r="K15" s="9">
        <v>0</v>
      </c>
      <c r="L15" s="10">
        <f t="shared" si="2"/>
        <v>0</v>
      </c>
      <c r="M15" s="9">
        <v>82</v>
      </c>
      <c r="N15" s="15">
        <v>0.84</v>
      </c>
    </row>
    <row r="16" spans="1:14" s="11" customFormat="1" x14ac:dyDescent="0.25">
      <c r="A16" s="9" t="str">
        <f>'1'!A16</f>
        <v>GESTIÒN DE LA PRODUCCIÒN II</v>
      </c>
      <c r="B16" s="9" t="s">
        <v>18</v>
      </c>
      <c r="C16" s="9" t="str">
        <f>'1'!C16</f>
        <v>707 A</v>
      </c>
      <c r="D16" s="9" t="str">
        <f>'1'!D16</f>
        <v>IGE</v>
      </c>
      <c r="E16" s="9">
        <f>'1'!E16</f>
        <v>24</v>
      </c>
      <c r="F16" s="9">
        <v>23</v>
      </c>
      <c r="G16" s="9">
        <v>1</v>
      </c>
      <c r="H16" s="10">
        <f t="shared" si="0"/>
        <v>0.95833333333333337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96</v>
      </c>
      <c r="N16" s="15">
        <v>0.88</v>
      </c>
    </row>
    <row r="17" spans="1:14" s="11" customFormat="1" x14ac:dyDescent="0.25">
      <c r="A17" s="9" t="str">
        <f>'1'!A17</f>
        <v>GESTIÒN DE LA PRODUCCIÒN II</v>
      </c>
      <c r="B17" s="9" t="s">
        <v>18</v>
      </c>
      <c r="C17" s="9" t="str">
        <f>'1'!C17</f>
        <v>707 B</v>
      </c>
      <c r="D17" s="9" t="str">
        <f>'1'!D17</f>
        <v>IGE</v>
      </c>
      <c r="E17" s="9">
        <f>'1'!E17</f>
        <v>15</v>
      </c>
      <c r="F17" s="9">
        <v>13</v>
      </c>
      <c r="G17" s="9">
        <v>1</v>
      </c>
      <c r="H17" s="10">
        <f t="shared" si="0"/>
        <v>0.8666666666666667</v>
      </c>
      <c r="I17" s="9">
        <v>1</v>
      </c>
      <c r="J17" s="10">
        <f t="shared" si="1"/>
        <v>6.6666666666666666E-2</v>
      </c>
      <c r="K17" s="9">
        <v>0</v>
      </c>
      <c r="L17" s="10">
        <f t="shared" si="2"/>
        <v>0</v>
      </c>
      <c r="M17" s="9">
        <v>88</v>
      </c>
      <c r="N17" s="15">
        <v>0.87</v>
      </c>
    </row>
    <row r="18" spans="1:14" s="11" customFormat="1" ht="25" x14ac:dyDescent="0.25">
      <c r="A18" s="9" t="str">
        <f>'1'!A18</f>
        <v>CALIDAD APLICADA A LA GESTIÒN EMPRESARIAL</v>
      </c>
      <c r="B18" s="9" t="s">
        <v>18</v>
      </c>
      <c r="C18" s="9" t="str">
        <f>'1'!C18</f>
        <v>707 B</v>
      </c>
      <c r="D18" s="9" t="str">
        <f>'1'!D18</f>
        <v>IGE</v>
      </c>
      <c r="E18" s="9">
        <f>'1'!E18</f>
        <v>9</v>
      </c>
      <c r="F18" s="9">
        <v>8</v>
      </c>
      <c r="G18" s="9">
        <v>0</v>
      </c>
      <c r="H18" s="10">
        <f t="shared" si="0"/>
        <v>0.88888888888888884</v>
      </c>
      <c r="I18" s="9">
        <v>1</v>
      </c>
      <c r="J18" s="10">
        <f t="shared" si="1"/>
        <v>0.1111111111111111</v>
      </c>
      <c r="K18" s="9">
        <v>0</v>
      </c>
      <c r="L18" s="10">
        <f t="shared" si="2"/>
        <v>0</v>
      </c>
      <c r="M18" s="9">
        <v>89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95</v>
      </c>
      <c r="G28" s="17">
        <f>SUM(G14:G27)</f>
        <v>8</v>
      </c>
      <c r="H28" s="18">
        <f>SUM(F28:G28)/E28</f>
        <v>0.92792792792792789</v>
      </c>
      <c r="I28" s="17">
        <f t="shared" ref="I28" si="3">(E28-SUM(F28:G28))-K28</f>
        <v>8</v>
      </c>
      <c r="J28" s="18">
        <f t="shared" si="1"/>
        <v>7.2072072072072071E-2</v>
      </c>
      <c r="K28" s="17">
        <f>SUM(K14:K27)</f>
        <v>0</v>
      </c>
      <c r="L28" s="18">
        <f t="shared" si="2"/>
        <v>0</v>
      </c>
      <c r="M28" s="17">
        <f>AVERAGE(M14:M27)</f>
        <v>88.2</v>
      </c>
      <c r="N28" s="19">
        <f>AVERAGE(N14:N27)</f>
        <v>0.83799999999999986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5" t="str">
        <f>B10</f>
        <v>YARI DE LA LUZ ALFARO CARVAJAL</v>
      </c>
      <c r="C37" s="45"/>
      <c r="D37" s="45"/>
      <c r="E37" s="13"/>
      <c r="F37" s="13"/>
      <c r="G37" s="45" t="s">
        <v>33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2024-12-18T17:39:08Z</dcterms:modified>
  <cp:category/>
  <cp:contentStatus/>
</cp:coreProperties>
</file>