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Documentos\ITSSAT\sem ago-dic24\"/>
    </mc:Choice>
  </mc:AlternateContent>
  <xr:revisionPtr revIDLastSave="0" documentId="13_ncr:1_{A33EA115-580F-4BA3-A84B-97238CB253CB}" xr6:coauthVersionLast="47" xr6:coauthVersionMax="47" xr10:uidLastSave="{00000000-0000-0000-0000-000000000000}"/>
  <bookViews>
    <workbookView xWindow="-110" yWindow="-110" windowWidth="21820" windowHeight="139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25" l="1"/>
  <c r="G37" i="24"/>
  <c r="G37" i="23"/>
  <c r="G37" i="22"/>
  <c r="E6" i="24"/>
  <c r="E6" i="23"/>
  <c r="E6" i="22"/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L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L20" i="22" s="1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3" i="22"/>
  <c r="I23" i="22"/>
  <c r="J23" i="22" s="1"/>
  <c r="H23" i="22"/>
  <c r="L21" i="22"/>
  <c r="I21" i="22"/>
  <c r="J21" i="22" s="1"/>
  <c r="H21" i="22"/>
  <c r="H20" i="22"/>
  <c r="L17" i="22"/>
  <c r="I17" i="22"/>
  <c r="J17" i="22" s="1"/>
  <c r="H17" i="22"/>
  <c r="B37" i="10"/>
  <c r="N28" i="10"/>
  <c r="M28" i="10"/>
  <c r="K28" i="10"/>
  <c r="G28" i="10"/>
  <c r="F28" i="10"/>
  <c r="E28" i="10"/>
  <c r="L27" i="10"/>
  <c r="I27" i="10"/>
  <c r="L26" i="10"/>
  <c r="I26" i="10"/>
  <c r="L25" i="10"/>
  <c r="I25" i="10"/>
  <c r="L24" i="10"/>
  <c r="I24" i="10"/>
  <c r="L23" i="10"/>
  <c r="I23" i="10"/>
  <c r="L22" i="10"/>
  <c r="I22" i="10"/>
  <c r="L21" i="10"/>
  <c r="I21" i="10"/>
  <c r="L20" i="10"/>
  <c r="I20" i="10"/>
  <c r="L19" i="10"/>
  <c r="I19" i="10"/>
  <c r="L18" i="10"/>
  <c r="I18" i="10"/>
  <c r="L17" i="10"/>
  <c r="I17" i="10"/>
  <c r="L16" i="10"/>
  <c r="I16" i="10"/>
  <c r="L15" i="10"/>
  <c r="I15" i="10"/>
  <c r="L14" i="10"/>
  <c r="I14" i="10"/>
  <c r="I16" i="22" l="1"/>
  <c r="J16" i="22" s="1"/>
  <c r="H16" i="22"/>
  <c r="I17" i="25"/>
  <c r="J17" i="25" s="1"/>
  <c r="H17" i="25"/>
  <c r="I15" i="25"/>
  <c r="J15" i="25" s="1"/>
  <c r="H15" i="25"/>
  <c r="I24" i="25"/>
  <c r="J24" i="25" s="1"/>
  <c r="H24" i="25"/>
  <c r="I19" i="22"/>
  <c r="J19" i="22" s="1"/>
  <c r="I14" i="22"/>
  <c r="J14" i="22" s="1"/>
  <c r="L19" i="22"/>
  <c r="L24" i="22"/>
  <c r="I23" i="25"/>
  <c r="J23" i="25" s="1"/>
  <c r="H23" i="25"/>
  <c r="I21" i="25"/>
  <c r="J21" i="25" s="1"/>
  <c r="H21" i="25"/>
  <c r="I26" i="25"/>
  <c r="J26" i="25" s="1"/>
  <c r="H26" i="25"/>
  <c r="I18" i="25"/>
  <c r="J18" i="25" s="1"/>
  <c r="H18" i="25"/>
  <c r="H15" i="22"/>
  <c r="H25" i="22"/>
  <c r="I15" i="22"/>
  <c r="J15" i="22" s="1"/>
  <c r="I20" i="22"/>
  <c r="J20" i="22" s="1"/>
  <c r="I25" i="22"/>
  <c r="J25" i="22" s="1"/>
  <c r="I16" i="25"/>
  <c r="J16" i="25" s="1"/>
  <c r="H16" i="25"/>
  <c r="I19" i="25"/>
  <c r="J19" i="25" s="1"/>
  <c r="H19" i="25"/>
  <c r="I22" i="25"/>
  <c r="J22" i="25" s="1"/>
  <c r="H22" i="25"/>
  <c r="I25" i="25"/>
  <c r="J25" i="25" s="1"/>
  <c r="H25" i="25"/>
  <c r="I20" i="25"/>
  <c r="J20" i="25" s="1"/>
  <c r="H20" i="25"/>
  <c r="H24" i="22"/>
  <c r="I27" i="25"/>
  <c r="J27" i="25" s="1"/>
  <c r="H27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<sst xmlns="http://schemas.openxmlformats.org/spreadsheetml/2006/main" count="182" uniqueCount="46">
  <si>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</si>
  <si>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</si>
  <si>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</si>
  <si>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</si>
  <si>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</si>
  <si>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</si>
  <si>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</si>
  <si>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</si>
  <si>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</si>
  <si>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</si>
  <si>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</si>
  <si>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</si>
  <si>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</si>
  <si>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</si>
  <si>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</si>
  <si>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</si>
  <si>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</si>
  <si>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</si>
  <si>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</si>
  <si>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</si>
  <si>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</si>
  <si>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</si>
  <si>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</si>
  <si>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</si>
  <si>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</si>
  <si>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</si>
  <si>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</si>
  <si>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</si>
  <si>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</si>
  <si>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</si>
  <si>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</si>
  <si>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DIVISION DE LICENCIATURA EN ADMINISTRACION</t>
  </si>
  <si>
    <t>Ago-Dic 2024</t>
  </si>
  <si>
    <t>L.C. MANUEL DE JESUS CANO BUSTAMANTE</t>
  </si>
  <si>
    <t>L.A.E. RENATA RAMOS MORENO</t>
  </si>
  <si>
    <t>CONTABILIDAD GERENCIAL</t>
  </si>
  <si>
    <t>305 B</t>
  </si>
  <si>
    <t>DLAM</t>
  </si>
  <si>
    <t>FORMULACION Y EVALUACION DE PROYECTOS</t>
  </si>
  <si>
    <t>FINANZAS EN LAS ORGANIZACIONES</t>
  </si>
  <si>
    <t>805 A</t>
  </si>
  <si>
    <t>COSTOS EMPRESARIALES</t>
  </si>
  <si>
    <t>307 A</t>
  </si>
  <si>
    <t>507 A</t>
  </si>
  <si>
    <t>IGEM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</si>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</sst>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Q15" sqref="Q15"/>
    </sheetView>
  </sheetViews>
  <sheetFormatPr baseColWidth="10" defaultColWidth="11.453125" defaultRowHeight="12.5" x14ac:dyDescent="0.25"/>
  <cols>
    <col min="1" max="1" width="38.54296875" style="1" bestFit="1" customWidth="1"/>
    <col min="2" max="3" width="6.90625" style="1" customWidth="1"/>
    <col min="4" max="4" width="26.26953125" style="1" customWidth="1"/>
    <col min="5" max="5" width="11.36328125" style="1" customWidth="1"/>
    <col min="6" max="7" width="11.6328125" style="1" customWidth="1"/>
    <col min="8" max="12" width="11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32</v>
      </c>
      <c r="M8" s="33"/>
      <c r="N8" s="33"/>
    </row>
    <row r="10" spans="1:14" ht="13" x14ac:dyDescent="0.3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35</v>
      </c>
      <c r="B14" s="9" t="s">
        <v>45</v>
      </c>
      <c r="C14" s="9" t="s">
        <v>36</v>
      </c>
      <c r="D14" s="9" t="s">
        <v>37</v>
      </c>
      <c r="E14" s="9">
        <v>20</v>
      </c>
      <c r="F14" s="9"/>
      <c r="G14" s="9"/>
      <c r="H14" s="10"/>
      <c r="I14" s="9">
        <f t="shared" ref="I14:I28" si="0">(E14-SUM(F14:G14))-K14</f>
        <v>20</v>
      </c>
      <c r="J14" s="10"/>
      <c r="K14" s="9">
        <v>0</v>
      </c>
      <c r="L14" s="10">
        <f t="shared" ref="L14:L28" si="1">K14/E14</f>
        <v>0</v>
      </c>
      <c r="M14" s="9">
        <v>0</v>
      </c>
      <c r="N14" s="15">
        <v>0</v>
      </c>
    </row>
    <row r="15" spans="1:14" s="11" customFormat="1" ht="25" x14ac:dyDescent="0.25">
      <c r="A15" s="8" t="s">
        <v>38</v>
      </c>
      <c r="B15" s="9" t="s">
        <v>45</v>
      </c>
      <c r="C15" s="9" t="s">
        <v>40</v>
      </c>
      <c r="D15" s="9" t="s">
        <v>37</v>
      </c>
      <c r="E15" s="9">
        <v>7</v>
      </c>
      <c r="F15" s="9"/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x14ac:dyDescent="0.25">
      <c r="A16" s="8" t="s">
        <v>41</v>
      </c>
      <c r="B16" s="9" t="s">
        <v>45</v>
      </c>
      <c r="C16" s="9" t="s">
        <v>42</v>
      </c>
      <c r="D16" s="9" t="s">
        <v>44</v>
      </c>
      <c r="E16" s="9">
        <v>31</v>
      </c>
      <c r="F16" s="9"/>
      <c r="G16" s="9"/>
      <c r="H16" s="10"/>
      <c r="I16" s="9">
        <f t="shared" si="0"/>
        <v>31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x14ac:dyDescent="0.25">
      <c r="A17" s="8" t="s">
        <v>39</v>
      </c>
      <c r="B17" s="9" t="s">
        <v>45</v>
      </c>
      <c r="C17" s="9" t="s">
        <v>43</v>
      </c>
      <c r="D17" s="9" t="s">
        <v>44</v>
      </c>
      <c r="E17" s="9">
        <v>34</v>
      </c>
      <c r="F17" s="9"/>
      <c r="G17" s="9"/>
      <c r="H17" s="10"/>
      <c r="I17" s="9">
        <f t="shared" si="0"/>
        <v>34</v>
      </c>
      <c r="J17" s="10"/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92</v>
      </c>
      <c r="J28" s="18">
        <f t="shared" ref="J28" si="2">I28/E28</f>
        <v>1</v>
      </c>
      <c r="K28" s="17">
        <f>SUM(K14:K27)</f>
        <v>0</v>
      </c>
      <c r="L28" s="18">
        <f t="shared" si="1"/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L.C. MANUEL DE JESUS CANO BUSTAMANTE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B18" sqref="B18"/>
    </sheetView>
  </sheetViews>
  <sheetFormatPr baseColWidth="10" defaultColWidth="11.453125" defaultRowHeight="12.5" x14ac:dyDescent="0.25"/>
  <cols>
    <col min="1" max="1" width="38.54296875" style="1" bestFit="1" customWidth="1"/>
    <col min="2" max="3" width="7.6328125" style="1" customWidth="1"/>
    <col min="4" max="4" width="28.90625" style="1" customWidth="1"/>
    <col min="5" max="5" width="12.7265625" style="1" customWidth="1"/>
    <col min="6" max="7" width="13" style="1" customWidth="1"/>
    <col min="8" max="12" width="8.726562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'1'!E6:H6</f>
        <v>DIVISION DE LICENCIATURA EN ADMINISTRACION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Ago-Dic 2024</v>
      </c>
      <c r="M8" s="33"/>
      <c r="N8" s="33"/>
    </row>
    <row r="10" spans="1:14" ht="13" x14ac:dyDescent="0.3">
      <c r="A10" s="4" t="s">
        <v>8</v>
      </c>
      <c r="B10" s="33" t="str">
        <f>'1'!B10</f>
        <v>L.C. MANUEL DE JESUS CANO BUSTAMANTE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CONTABILIDAD GERENCIAL</v>
      </c>
      <c r="B14" s="9" t="s">
        <v>21</v>
      </c>
      <c r="C14" s="9" t="str">
        <f>'1'!C14</f>
        <v>305 B</v>
      </c>
      <c r="D14" s="9" t="str">
        <f>'1'!D14</f>
        <v>DLAM</v>
      </c>
      <c r="E14" s="9">
        <f>'1'!E14</f>
        <v>20</v>
      </c>
      <c r="F14" s="9">
        <v>19</v>
      </c>
      <c r="G14" s="9"/>
      <c r="H14" s="10">
        <f t="shared" ref="H14:H27" si="0">F14/E14</f>
        <v>0.95</v>
      </c>
      <c r="I14" s="9">
        <f t="shared" ref="I14:I28" si="1">(E14-SUM(F14:G14))-K14</f>
        <v>1</v>
      </c>
      <c r="J14" s="10">
        <f t="shared" ref="J14:J28" si="2">I14/E14</f>
        <v>0.05</v>
      </c>
      <c r="K14" s="9">
        <v>0</v>
      </c>
      <c r="L14" s="10">
        <f t="shared" ref="L14:L28" si="3">K14/E14</f>
        <v>0</v>
      </c>
      <c r="M14" s="9">
        <v>84</v>
      </c>
      <c r="N14" s="15">
        <v>0.65</v>
      </c>
    </row>
    <row r="15" spans="1:14" s="11" customFormat="1" ht="25" x14ac:dyDescent="0.25">
      <c r="A15" s="9" t="str">
        <f>'1'!A15</f>
        <v>FORMULACION Y EVALUACION DE PROYECTOS</v>
      </c>
      <c r="B15" s="9" t="s">
        <v>21</v>
      </c>
      <c r="C15" s="9" t="str">
        <f>'1'!C15</f>
        <v>805 A</v>
      </c>
      <c r="D15" s="9" t="str">
        <f>'1'!D15</f>
        <v>DLAM</v>
      </c>
      <c r="E15" s="9">
        <f>'1'!E15</f>
        <v>7</v>
      </c>
      <c r="F15" s="9"/>
      <c r="G15" s="9"/>
      <c r="H15" s="10">
        <f t="shared" si="0"/>
        <v>0</v>
      </c>
      <c r="I15" s="9">
        <f t="shared" si="1"/>
        <v>7</v>
      </c>
      <c r="J15" s="10">
        <f t="shared" si="2"/>
        <v>1</v>
      </c>
      <c r="K15" s="9">
        <v>0</v>
      </c>
      <c r="L15" s="10">
        <f t="shared" si="3"/>
        <v>0</v>
      </c>
      <c r="M15" s="9">
        <v>100</v>
      </c>
      <c r="N15" s="15">
        <v>1</v>
      </c>
    </row>
    <row r="16" spans="1:14" s="11" customFormat="1" x14ac:dyDescent="0.25">
      <c r="A16" s="9" t="str">
        <f>'1'!A16</f>
        <v>COSTOS EMPRESARIALES</v>
      </c>
      <c r="B16" s="9" t="s">
        <v>21</v>
      </c>
      <c r="C16" s="9" t="str">
        <f>'1'!C16</f>
        <v>307 A</v>
      </c>
      <c r="D16" s="9" t="str">
        <f>'1'!D16</f>
        <v>IGEM</v>
      </c>
      <c r="E16" s="9"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>
        <v>0</v>
      </c>
      <c r="L16" s="10">
        <f t="shared" si="3"/>
        <v>0</v>
      </c>
      <c r="M16" s="9">
        <v>93</v>
      </c>
      <c r="N16" s="15">
        <v>0.6</v>
      </c>
    </row>
    <row r="17" spans="1:14" s="11" customFormat="1" x14ac:dyDescent="0.25">
      <c r="A17" s="9" t="str">
        <f>'1'!A17</f>
        <v>FINANZAS EN LAS ORGANIZACIONES</v>
      </c>
      <c r="B17" s="9" t="s">
        <v>21</v>
      </c>
      <c r="C17" s="9" t="str">
        <f>'1'!C17</f>
        <v>507 A</v>
      </c>
      <c r="D17" s="9" t="str">
        <f>'1'!D17</f>
        <v>IGEM</v>
      </c>
      <c r="E17" s="9">
        <f>'1'!E17</f>
        <v>34</v>
      </c>
      <c r="F17" s="9"/>
      <c r="G17" s="9"/>
      <c r="H17" s="10">
        <f t="shared" si="0"/>
        <v>0</v>
      </c>
      <c r="I17" s="9">
        <f t="shared" si="1"/>
        <v>34</v>
      </c>
      <c r="J17" s="10">
        <f t="shared" si="2"/>
        <v>1</v>
      </c>
      <c r="K17" s="9">
        <v>0</v>
      </c>
      <c r="L17" s="10">
        <f t="shared" si="3"/>
        <v>0</v>
      </c>
      <c r="M17" s="9">
        <v>82</v>
      </c>
      <c r="N17" s="15">
        <v>0.53</v>
      </c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19</v>
      </c>
      <c r="G28" s="17">
        <f>SUM(G14:G27)</f>
        <v>0</v>
      </c>
      <c r="H28" s="18">
        <f>SUM(F28:G28)/E28</f>
        <v>0.20212765957446807</v>
      </c>
      <c r="I28" s="17">
        <f t="shared" si="1"/>
        <v>75</v>
      </c>
      <c r="J28" s="18">
        <f t="shared" si="2"/>
        <v>0.7978723404255319</v>
      </c>
      <c r="K28" s="17">
        <f>SUM(K14:K27)</f>
        <v>0</v>
      </c>
      <c r="L28" s="18">
        <f t="shared" si="3"/>
        <v>0</v>
      </c>
      <c r="M28" s="17">
        <f>AVERAGE(M14:M27)</f>
        <v>89.75</v>
      </c>
      <c r="N28" s="19">
        <f>AVERAGE(N14:N27)</f>
        <v>0.69500000000000006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L.C. MANUEL DE JESUS CANO BUSTAMANTE</v>
      </c>
      <c r="C37" s="39"/>
      <c r="D37" s="39"/>
      <c r="E37" s="13"/>
      <c r="F37" s="13"/>
      <c r="G37" s="39" t="str">
        <f>'1'!G37:J37</f>
        <v>L.A.E. RENATA RAMOS MORENO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B14" sqref="B14"/>
    </sheetView>
  </sheetViews>
  <sheetFormatPr baseColWidth="10" defaultColWidth="11.453125" defaultRowHeight="12.5" x14ac:dyDescent="0.25"/>
  <cols>
    <col min="1" max="1" width="38.54296875" style="1" bestFit="1" customWidth="1"/>
    <col min="2" max="3" width="7.36328125" style="1" customWidth="1"/>
    <col min="4" max="4" width="30.1796875" style="1" customWidth="1"/>
    <col min="5" max="5" width="12.453125" style="1" customWidth="1"/>
    <col min="6" max="12" width="12.632812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'2'!E6:H6</f>
        <v>DIVISION DE LICENCIATURA EN ADMINISTRACION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Ago-Dic 2024</v>
      </c>
      <c r="M8" s="33"/>
      <c r="N8" s="33"/>
    </row>
    <row r="10" spans="1:14" ht="13" x14ac:dyDescent="0.3">
      <c r="A10" s="4" t="s">
        <v>8</v>
      </c>
      <c r="B10" s="33" t="str">
        <f>'1'!B10</f>
        <v>L.C. MANUEL DE JESUS CANO BUSTAMANTE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CONTABILIDAD GERENCIAL</v>
      </c>
      <c r="B14" s="9"/>
      <c r="C14" s="9" t="str">
        <f>'1'!C14</f>
        <v>305 B</v>
      </c>
      <c r="D14" s="9" t="str">
        <f>'1'!D14</f>
        <v>DLAM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" x14ac:dyDescent="0.25">
      <c r="A15" s="9" t="str">
        <f>'1'!A15</f>
        <v>FORMULACION Y EVALUACION DE PROYECTOS</v>
      </c>
      <c r="B15" s="9"/>
      <c r="C15" s="9" t="str">
        <f>'1'!C15</f>
        <v>805 A</v>
      </c>
      <c r="D15" s="9" t="str">
        <f>'1'!D15</f>
        <v>DLAM</v>
      </c>
      <c r="E15" s="9">
        <f>'1'!E15</f>
        <v>7</v>
      </c>
      <c r="F15" s="9"/>
      <c r="G15" s="9"/>
      <c r="H15" s="10">
        <f t="shared" si="0"/>
        <v>0</v>
      </c>
      <c r="I15" s="9">
        <f t="shared" si="1"/>
        <v>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COSTOS EMPRESARIALES</v>
      </c>
      <c r="B16" s="9"/>
      <c r="C16" s="9" t="str">
        <f>'1'!C16</f>
        <v>307 A</v>
      </c>
      <c r="D16" s="9" t="str">
        <f>'1'!D16</f>
        <v>IGEM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FINANZAS EN LAS ORGANIZACIONES</v>
      </c>
      <c r="B17" s="9"/>
      <c r="C17" s="9" t="str">
        <f>'1'!C17</f>
        <v>507 A</v>
      </c>
      <c r="D17" s="9" t="str">
        <f>'1'!D17</f>
        <v>IGEM</v>
      </c>
      <c r="E17" s="9">
        <f>'1'!E17</f>
        <v>34</v>
      </c>
      <c r="F17" s="9"/>
      <c r="G17" s="9"/>
      <c r="H17" s="10">
        <f t="shared" si="0"/>
        <v>0</v>
      </c>
      <c r="I17" s="9">
        <f t="shared" si="1"/>
        <v>34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L.C. MANUEL DE JESUS CANO BUSTAMANTE</v>
      </c>
      <c r="C37" s="39"/>
      <c r="D37" s="39"/>
      <c r="E37" s="13"/>
      <c r="F37" s="13"/>
      <c r="G37" s="39" t="str">
        <f>'2'!G37:J37</f>
        <v>L.A.E. RENATA RAMOS MORENO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B4" sqref="B1:C1048576"/>
    </sheetView>
  </sheetViews>
  <sheetFormatPr baseColWidth="10" defaultColWidth="11.453125" defaultRowHeight="12.5" x14ac:dyDescent="0.25"/>
  <cols>
    <col min="1" max="1" width="38.54296875" style="1" bestFit="1" customWidth="1"/>
    <col min="2" max="3" width="5.90625" style="1" customWidth="1"/>
    <col min="4" max="4" width="27.7265625" style="1" customWidth="1"/>
    <col min="5" max="5" width="14.90625" style="1" customWidth="1"/>
    <col min="6" max="7" width="10.7265625" style="1" customWidth="1"/>
    <col min="8" max="12" width="9.9062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'3'!E6:H6</f>
        <v>DIVISION DE LICENCIATURA EN ADMINISTRACION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Ago-Dic 2024</v>
      </c>
      <c r="M8" s="33"/>
      <c r="N8" s="33"/>
    </row>
    <row r="10" spans="1:14" ht="13" x14ac:dyDescent="0.3">
      <c r="A10" s="4" t="s">
        <v>8</v>
      </c>
      <c r="B10" s="33" t="str">
        <f>'1'!B10</f>
        <v>L.C. MANUEL DE JESUS CANO BUSTAMANTE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CONTABILIDAD GERENCIAL</v>
      </c>
      <c r="B14" s="9"/>
      <c r="C14" s="9" t="str">
        <f>'1'!C14</f>
        <v>305 B</v>
      </c>
      <c r="D14" s="9" t="str">
        <f>'1'!D14</f>
        <v>DLAM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" x14ac:dyDescent="0.25">
      <c r="A15" s="9" t="str">
        <f>'1'!A15</f>
        <v>FORMULACION Y EVALUACION DE PROYECTOS</v>
      </c>
      <c r="B15" s="9"/>
      <c r="C15" s="9" t="str">
        <f>'1'!C15</f>
        <v>805 A</v>
      </c>
      <c r="D15" s="9" t="str">
        <f>'1'!D15</f>
        <v>DLAM</v>
      </c>
      <c r="E15" s="9">
        <f>'1'!E15</f>
        <v>7</v>
      </c>
      <c r="F15" s="9"/>
      <c r="G15" s="9"/>
      <c r="H15" s="10">
        <f t="shared" si="0"/>
        <v>0</v>
      </c>
      <c r="I15" s="9">
        <f t="shared" si="1"/>
        <v>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COSTOS EMPRESARIALES</v>
      </c>
      <c r="B16" s="9"/>
      <c r="C16" s="9" t="str">
        <f>'1'!C16</f>
        <v>307 A</v>
      </c>
      <c r="D16" s="9" t="str">
        <f>'1'!D16</f>
        <v>IGEM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FINANZAS EN LAS ORGANIZACIONES</v>
      </c>
      <c r="B17" s="9"/>
      <c r="C17" s="9" t="str">
        <f>'1'!C17</f>
        <v>507 A</v>
      </c>
      <c r="D17" s="9" t="str">
        <f>'1'!D17</f>
        <v>IGEM</v>
      </c>
      <c r="E17" s="9">
        <f>'1'!E17</f>
        <v>34</v>
      </c>
      <c r="F17" s="9"/>
      <c r="G17" s="9"/>
      <c r="H17" s="10">
        <f t="shared" si="0"/>
        <v>0</v>
      </c>
      <c r="I17" s="9">
        <f t="shared" si="1"/>
        <v>34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L.C. MANUEL DE JESUS CANO BUSTAMANTE</v>
      </c>
      <c r="C37" s="39"/>
      <c r="D37" s="39"/>
      <c r="E37" s="13"/>
      <c r="F37" s="13"/>
      <c r="G37" s="39" t="str">
        <f>'3'!G37:J37</f>
        <v>L.A.E. RENATA RAMOS MORENO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9" zoomScale="85" zoomScaleNormal="85" zoomScaleSheetLayoutView="100" workbookViewId="0">
      <selection activeCell="B9" sqref="B1:C1048576"/>
    </sheetView>
  </sheetViews>
  <sheetFormatPr baseColWidth="10" defaultColWidth="11.453125" defaultRowHeight="12.5" x14ac:dyDescent="0.25"/>
  <cols>
    <col min="1" max="1" width="38.54296875" style="1" bestFit="1" customWidth="1"/>
    <col min="2" max="3" width="6.453125" style="1" customWidth="1"/>
    <col min="4" max="4" width="26.90625" style="1" customWidth="1"/>
    <col min="5" max="5" width="13.54296875" style="1" customWidth="1"/>
    <col min="6" max="7" width="10.1796875" style="1" customWidth="1"/>
    <col min="8" max="12" width="10.726562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Ago-Dic 2024</v>
      </c>
      <c r="M8" s="33"/>
      <c r="N8" s="33"/>
    </row>
    <row r="10" spans="1:14" ht="13" x14ac:dyDescent="0.3">
      <c r="A10" s="4" t="s">
        <v>8</v>
      </c>
      <c r="B10" s="33" t="str">
        <f>'1'!B10</f>
        <v>L.C. MANUEL DE JESUS CANO BUSTAMANTE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CONTABILIDAD GERENCIAL</v>
      </c>
      <c r="B14" s="9"/>
      <c r="C14" s="9" t="str">
        <f>'1'!C14</f>
        <v>305 B</v>
      </c>
      <c r="D14" s="9" t="str">
        <f>'1'!D14</f>
        <v>DLAM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ht="25" x14ac:dyDescent="0.25">
      <c r="A15" s="9" t="str">
        <f>'1'!A15</f>
        <v>FORMULACION Y EVALUACION DE PROYECTOS</v>
      </c>
      <c r="B15" s="9"/>
      <c r="C15" s="9" t="str">
        <f>'1'!C15</f>
        <v>805 A</v>
      </c>
      <c r="D15" s="9" t="str">
        <f>'1'!D15</f>
        <v>DLAM</v>
      </c>
      <c r="E15" s="9">
        <f>'1'!E15</f>
        <v>7</v>
      </c>
      <c r="F15" s="9"/>
      <c r="G15" s="9"/>
      <c r="H15" s="10">
        <f t="shared" ref="H15:H27" si="3">(F15+G15)/E15</f>
        <v>0</v>
      </c>
      <c r="I15" s="9">
        <f t="shared" si="0"/>
        <v>7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COSTOS EMPRESARIALES</v>
      </c>
      <c r="B16" s="9"/>
      <c r="C16" s="9" t="str">
        <f>'1'!C16</f>
        <v>307 A</v>
      </c>
      <c r="D16" s="9" t="str">
        <f>'1'!D16</f>
        <v>IGEM</v>
      </c>
      <c r="E16" s="9">
        <f>'1'!E16</f>
        <v>31</v>
      </c>
      <c r="F16" s="9"/>
      <c r="G16" s="9"/>
      <c r="H16" s="10">
        <f t="shared" si="3"/>
        <v>0</v>
      </c>
      <c r="I16" s="9">
        <f t="shared" si="0"/>
        <v>31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FINANZAS EN LAS ORGANIZACIONES</v>
      </c>
      <c r="B17" s="9"/>
      <c r="C17" s="9" t="str">
        <f>'1'!C17</f>
        <v>507 A</v>
      </c>
      <c r="D17" s="9" t="str">
        <f>'1'!D17</f>
        <v>IGEM</v>
      </c>
      <c r="E17" s="9">
        <f>'1'!E17</f>
        <v>34</v>
      </c>
      <c r="F17" s="9"/>
      <c r="G17" s="9"/>
      <c r="H17" s="10">
        <f t="shared" si="3"/>
        <v>0</v>
      </c>
      <c r="I17" s="9">
        <f t="shared" si="0"/>
        <v>34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72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L.C. MANUEL DE JESUS CANO BUSTAMANTE</v>
      </c>
      <c r="C37" s="39"/>
      <c r="D37" s="39"/>
      <c r="E37" s="13"/>
      <c r="F37" s="13"/>
      <c r="G37" s="39" t="str">
        <f>'4'!G37:J37</f>
        <v>L.A.E. RENATA RAMOS MORENO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de Jesus Cano Bustamante</cp:lastModifiedBy>
  <cp:revision/>
  <dcterms:created xsi:type="dcterms:W3CDTF">2021-11-22T14:45:25Z</dcterms:created>
  <dcterms:modified xsi:type="dcterms:W3CDTF">2024-11-25T23:42:03Z</dcterms:modified>
  <cp:category/>
  <cp:contentStatus/>
</cp:coreProperties>
</file>