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13_ncr:1_{BD94284C-6E46-4F8C-8CA3-2F6935F7EBFB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3" l="1"/>
  <c r="I18" i="23"/>
  <c r="J18" i="23" s="1"/>
  <c r="H18" i="23"/>
  <c r="L16" i="23"/>
  <c r="I16" i="23"/>
  <c r="J16" i="23" s="1"/>
  <c r="H16" i="23"/>
  <c r="G39" i="23"/>
  <c r="G37" i="24" s="1"/>
  <c r="G37" i="25" s="1"/>
  <c r="G37" i="22"/>
  <c r="E6" i="23"/>
  <c r="E6" i="24" s="1"/>
  <c r="E6" i="22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30" i="23"/>
  <c r="M30" i="23"/>
  <c r="K30" i="23"/>
  <c r="G30" i="23"/>
  <c r="F30" i="23"/>
  <c r="E29" i="23"/>
  <c r="I29" i="23" s="1"/>
  <c r="J29" i="23" s="1"/>
  <c r="D29" i="23"/>
  <c r="C29" i="23"/>
  <c r="A29" i="23"/>
  <c r="E28" i="23"/>
  <c r="I28" i="23" s="1"/>
  <c r="J28" i="23" s="1"/>
  <c r="D28" i="23"/>
  <c r="C28" i="23"/>
  <c r="A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I17" i="23"/>
  <c r="J17" i="23" s="1"/>
  <c r="D17" i="23"/>
  <c r="C17" i="23"/>
  <c r="A17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9" i="23" s="1"/>
  <c r="L8" i="23"/>
  <c r="H8" i="23"/>
  <c r="E8" i="23"/>
  <c r="A15" i="22"/>
  <c r="C15" i="22"/>
  <c r="D15" i="22"/>
  <c r="E15" i="22"/>
  <c r="L15" i="22" s="1"/>
  <c r="A16" i="22"/>
  <c r="C16" i="22"/>
  <c r="D16" i="22"/>
  <c r="L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3" i="22"/>
  <c r="I23" i="22"/>
  <c r="J23" i="22" s="1"/>
  <c r="H23" i="22"/>
  <c r="L21" i="22"/>
  <c r="I21" i="22"/>
  <c r="J21" i="22" s="1"/>
  <c r="H21" i="22"/>
  <c r="H20" i="22"/>
  <c r="L17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6" i="22" l="1"/>
  <c r="J16" i="22" s="1"/>
  <c r="H16" i="22"/>
  <c r="I17" i="25"/>
  <c r="J17" i="25" s="1"/>
  <c r="H17" i="25"/>
  <c r="I15" i="25"/>
  <c r="J15" i="25" s="1"/>
  <c r="H15" i="25"/>
  <c r="I24" i="25"/>
  <c r="J24" i="25" s="1"/>
  <c r="H24" i="25"/>
  <c r="I19" i="22"/>
  <c r="J19" i="22" s="1"/>
  <c r="I14" i="22"/>
  <c r="J14" i="22" s="1"/>
  <c r="L19" i="22"/>
  <c r="L24" i="22"/>
  <c r="I23" i="25"/>
  <c r="J23" i="25" s="1"/>
  <c r="H23" i="25"/>
  <c r="I21" i="25"/>
  <c r="J21" i="25" s="1"/>
  <c r="H21" i="25"/>
  <c r="I26" i="25"/>
  <c r="J26" i="25" s="1"/>
  <c r="H26" i="25"/>
  <c r="I18" i="25"/>
  <c r="J18" i="25" s="1"/>
  <c r="H18" i="25"/>
  <c r="H15" i="22"/>
  <c r="H25" i="22"/>
  <c r="I15" i="22"/>
  <c r="J15" i="22" s="1"/>
  <c r="I20" i="22"/>
  <c r="J20" i="22" s="1"/>
  <c r="I25" i="22"/>
  <c r="J25" i="22" s="1"/>
  <c r="I16" i="25"/>
  <c r="J16" i="25" s="1"/>
  <c r="H16" i="25"/>
  <c r="I19" i="25"/>
  <c r="J19" i="25" s="1"/>
  <c r="H19" i="25"/>
  <c r="I22" i="25"/>
  <c r="J22" i="25" s="1"/>
  <c r="H22" i="25"/>
  <c r="I25" i="25"/>
  <c r="J25" i="25" s="1"/>
  <c r="H25" i="25"/>
  <c r="I20" i="25"/>
  <c r="J20" i="25" s="1"/>
  <c r="H20" i="25"/>
  <c r="H24" i="22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7" i="23"/>
  <c r="L19" i="23"/>
  <c r="L20" i="23"/>
  <c r="L21" i="23"/>
  <c r="L22" i="23"/>
  <c r="L23" i="23"/>
  <c r="L24" i="23"/>
  <c r="L25" i="23"/>
  <c r="L26" i="23"/>
  <c r="L27" i="23"/>
  <c r="L28" i="23"/>
  <c r="L29" i="23"/>
  <c r="H14" i="23"/>
  <c r="H15" i="23"/>
  <c r="H17" i="23"/>
  <c r="H19" i="23"/>
  <c r="H20" i="23"/>
  <c r="H21" i="23"/>
  <c r="H22" i="23"/>
  <c r="H23" i="23"/>
  <c r="H24" i="23"/>
  <c r="H25" i="23"/>
  <c r="H26" i="23"/>
  <c r="H27" i="23"/>
  <c r="H28" i="23"/>
  <c r="H29" i="23"/>
  <c r="E30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<sst xmlns="http://schemas.openxmlformats.org/spreadsheetml/2006/main" count="194" uniqueCount="48">
  <si>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</si>
  <si>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</si>
  <si>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</si>
  <si>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</si>
  <si>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</si>
  <si>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</si>
  <si>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</si>
  <si>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</si>
  <si>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</si>
  <si>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</si>
  <si>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</si>
  <si>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</si>
  <si>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</si>
  <si>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</si>
  <si>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</si>
  <si>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</si>
  <si>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</si>
  <si>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</si>
  <si>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</si>
  <si>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</si>
  <si>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</si>
  <si>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</si>
  <si>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</si>
  <si>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</si>
  <si>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</si>
  <si>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</si>
  <si>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</si>
  <si>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</si>
  <si>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</si>
  <si>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</si>
  <si>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</si>
  <si>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</si>
  <si>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Ago-Dic 2024</t>
  </si>
  <si>
    <t>L.C. MANUEL DE JESUS CANO BUSTAMANTE</t>
  </si>
  <si>
    <t>L.A.E. RENATA RAMOS MORENO</t>
  </si>
  <si>
    <t>CONTABILIDAD GERENCIAL</t>
  </si>
  <si>
    <t>305 B</t>
  </si>
  <si>
    <t>DLAM</t>
  </si>
  <si>
    <t>FORMULACION Y EVALUACION DE PROYECTOS</t>
  </si>
  <si>
    <t>FINANZAS EN LAS ORGANIZACIONES</t>
  </si>
  <si>
    <t>805 A</t>
  </si>
  <si>
    <t>COSTOS EMPRESARIALES</t>
  </si>
  <si>
    <t>307 A</t>
  </si>
  <si>
    <t>507 A</t>
  </si>
  <si>
    <t>IGEM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</si>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</sst>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1" width="38.54296875" style="1" bestFit="1" customWidth="1"/>
    <col min="2" max="3" width="6.90625" style="1" customWidth="1"/>
    <col min="4" max="4" width="26.26953125" style="1" customWidth="1"/>
    <col min="5" max="5" width="11.36328125" style="1" customWidth="1"/>
    <col min="6" max="7" width="11.6328125" style="1" customWidth="1"/>
    <col min="8" max="12" width="11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45</v>
      </c>
      <c r="C14" s="9" t="s">
        <v>36</v>
      </c>
      <c r="D14" s="9" t="s">
        <v>37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ht="25" x14ac:dyDescent="0.25">
      <c r="A15" s="8" t="s">
        <v>38</v>
      </c>
      <c r="B15" s="9" t="s">
        <v>45</v>
      </c>
      <c r="C15" s="9" t="s">
        <v>40</v>
      </c>
      <c r="D15" s="9" t="s">
        <v>37</v>
      </c>
      <c r="E15" s="9">
        <v>7</v>
      </c>
      <c r="F15" s="9"/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5">
      <c r="A16" s="8" t="s">
        <v>41</v>
      </c>
      <c r="B16" s="9" t="s">
        <v>45</v>
      </c>
      <c r="C16" s="9" t="s">
        <v>42</v>
      </c>
      <c r="D16" s="9" t="s">
        <v>44</v>
      </c>
      <c r="E16" s="9">
        <v>31</v>
      </c>
      <c r="F16" s="9"/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 t="s">
        <v>39</v>
      </c>
      <c r="B17" s="9" t="s">
        <v>45</v>
      </c>
      <c r="C17" s="9" t="s">
        <v>43</v>
      </c>
      <c r="D17" s="9" t="s">
        <v>44</v>
      </c>
      <c r="E17" s="9"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92</v>
      </c>
      <c r="J28" s="18">
        <f t="shared" ref="J28" si="2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B18" sqref="B18"/>
    </sheetView>
  </sheetViews>
  <sheetFormatPr baseColWidth="10" defaultColWidth="11.453125" defaultRowHeight="12.5" x14ac:dyDescent="0.25"/>
  <cols>
    <col min="1" max="1" width="38.54296875" style="1" bestFit="1" customWidth="1"/>
    <col min="2" max="3" width="7.6328125" style="1" customWidth="1"/>
    <col min="4" max="4" width="28.90625" style="1" customWidth="1"/>
    <col min="5" max="5" width="12.7265625" style="1" customWidth="1"/>
    <col min="6" max="7" width="13" style="1" customWidth="1"/>
    <col min="8" max="12" width="8.72656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DIVISION DE 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 t="s">
        <v>21</v>
      </c>
      <c r="C14" s="9" t="str">
        <f>'1'!C14</f>
        <v>305 B</v>
      </c>
      <c r="D14" s="9" t="str">
        <f>'1'!D14</f>
        <v>DLAM</v>
      </c>
      <c r="E14" s="9">
        <f>'1'!E14</f>
        <v>20</v>
      </c>
      <c r="F14" s="9">
        <v>19</v>
      </c>
      <c r="G14" s="9"/>
      <c r="H14" s="10">
        <f t="shared" ref="H14:H27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>
        <v>0</v>
      </c>
      <c r="L14" s="10">
        <f t="shared" ref="L14:L28" si="3">K14/E14</f>
        <v>0</v>
      </c>
      <c r="M14" s="9">
        <v>84</v>
      </c>
      <c r="N14" s="15">
        <v>0.65</v>
      </c>
    </row>
    <row r="15" spans="1:14" s="11" customFormat="1" ht="25" x14ac:dyDescent="0.25">
      <c r="A15" s="9" t="str">
        <f>'1'!A15</f>
        <v>FORMULACION Y EVALUACION DE PROYECTOS</v>
      </c>
      <c r="B15" s="9" t="s">
        <v>21</v>
      </c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>
        <v>0</v>
      </c>
      <c r="L15" s="10">
        <f t="shared" si="3"/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COSTOS EMPRESARIALES</v>
      </c>
      <c r="B16" s="9" t="s">
        <v>21</v>
      </c>
      <c r="C16" s="9" t="str">
        <f>'1'!C16</f>
        <v>307 A</v>
      </c>
      <c r="D16" s="9" t="str">
        <f>'1'!D16</f>
        <v>IGEM</v>
      </c>
      <c r="E16" s="9"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>
        <v>0</v>
      </c>
      <c r="L16" s="10">
        <f t="shared" si="3"/>
        <v>0</v>
      </c>
      <c r="M16" s="9">
        <v>93</v>
      </c>
      <c r="N16" s="15">
        <v>0.6</v>
      </c>
    </row>
    <row r="17" spans="1:14" s="11" customFormat="1" x14ac:dyDescent="0.25">
      <c r="A17" s="9" t="str">
        <f>'1'!A17</f>
        <v>FINANZAS EN LAS ORGANIZACIONES</v>
      </c>
      <c r="B17" s="9" t="s">
        <v>21</v>
      </c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>
        <v>0</v>
      </c>
      <c r="L17" s="10">
        <f t="shared" si="3"/>
        <v>0</v>
      </c>
      <c r="M17" s="9">
        <v>82</v>
      </c>
      <c r="N17" s="15">
        <v>0.53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19</v>
      </c>
      <c r="G28" s="17">
        <f>SUM(G14:G27)</f>
        <v>0</v>
      </c>
      <c r="H28" s="18">
        <f>SUM(F28:G28)/E28</f>
        <v>0.20212765957446807</v>
      </c>
      <c r="I28" s="17">
        <f t="shared" si="1"/>
        <v>75</v>
      </c>
      <c r="J28" s="18">
        <f t="shared" si="2"/>
        <v>0.7978723404255319</v>
      </c>
      <c r="K28" s="17">
        <f>SUM(K14:K27)</f>
        <v>0</v>
      </c>
      <c r="L28" s="18">
        <f t="shared" si="3"/>
        <v>0</v>
      </c>
      <c r="M28" s="17">
        <f>AVERAGE(M14:M27)</f>
        <v>89.75</v>
      </c>
      <c r="N28" s="19">
        <f>AVERAGE(N14:N27)</f>
        <v>0.69500000000000006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'1'!G37:J37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abSelected="1" topLeftCell="B13" zoomScale="85" zoomScaleNormal="85" zoomScaleSheetLayoutView="100" workbookViewId="0">
      <selection activeCell="F20" sqref="F20"/>
    </sheetView>
  </sheetViews>
  <sheetFormatPr baseColWidth="10" defaultColWidth="11.453125" defaultRowHeight="12.5" x14ac:dyDescent="0.25"/>
  <cols>
    <col min="1" max="1" width="38.54296875" style="1" bestFit="1" customWidth="1"/>
    <col min="2" max="3" width="7.36328125" style="1" customWidth="1"/>
    <col min="4" max="4" width="30.1796875" style="1" customWidth="1"/>
    <col min="5" max="5" width="12.453125" style="1" customWidth="1"/>
    <col min="6" max="12" width="12.6328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'2'!E6:H6</f>
        <v>DIVISION DE 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 t="s">
        <v>46</v>
      </c>
      <c r="C14" s="9" t="str">
        <f>'1'!C14</f>
        <v>305 B</v>
      </c>
      <c r="D14" s="9" t="str">
        <f>'1'!D14</f>
        <v>DLAM</v>
      </c>
      <c r="E14" s="9">
        <f>'1'!E14</f>
        <v>20</v>
      </c>
      <c r="F14" s="9">
        <v>19</v>
      </c>
      <c r="G14" s="9"/>
      <c r="H14" s="10">
        <f t="shared" ref="H14:H29" si="0">F14/E14</f>
        <v>0.95</v>
      </c>
      <c r="I14" s="9">
        <f t="shared" ref="I14:I30" si="1">(E14-SUM(F14:G14))-K14</f>
        <v>1</v>
      </c>
      <c r="J14" s="10">
        <f t="shared" ref="J14:J30" si="2">I14/E14</f>
        <v>0.05</v>
      </c>
      <c r="K14" s="9">
        <v>0</v>
      </c>
      <c r="L14" s="10">
        <f t="shared" ref="L14:L30" si="3">K14/E14</f>
        <v>0</v>
      </c>
      <c r="M14" s="9">
        <v>90</v>
      </c>
      <c r="N14" s="15">
        <v>0.9</v>
      </c>
    </row>
    <row r="15" spans="1:14" s="11" customFormat="1" ht="25" x14ac:dyDescent="0.25">
      <c r="A15" s="9" t="str">
        <f>'1'!A15</f>
        <v>FORMULACION Y EVALUACION DE PROYECTOS</v>
      </c>
      <c r="B15" s="9" t="s">
        <v>46</v>
      </c>
      <c r="C15" s="9" t="str">
        <f>'1'!C15</f>
        <v>805 A</v>
      </c>
      <c r="D15" s="9" t="str">
        <f>'1'!D15</f>
        <v>DLAM</v>
      </c>
      <c r="E15" s="9">
        <f>'1'!E15</f>
        <v>7</v>
      </c>
      <c r="F15" s="9">
        <v>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100</v>
      </c>
      <c r="N15" s="15">
        <v>1</v>
      </c>
    </row>
    <row r="16" spans="1:14" s="11" customFormat="1" ht="25" x14ac:dyDescent="0.25">
      <c r="A16" s="9" t="s">
        <v>38</v>
      </c>
      <c r="B16" s="9" t="s">
        <v>47</v>
      </c>
      <c r="C16" s="9" t="s">
        <v>40</v>
      </c>
      <c r="D16" s="9" t="s">
        <v>37</v>
      </c>
      <c r="E16" s="9">
        <v>7</v>
      </c>
      <c r="F16" s="9">
        <v>7</v>
      </c>
      <c r="G16" s="9"/>
      <c r="H16" s="10">
        <f t="shared" ref="H16" si="4">F16/E16</f>
        <v>1</v>
      </c>
      <c r="I16" s="9">
        <f t="shared" ref="I16" si="5">(E16-SUM(F16:G16))-K16</f>
        <v>0</v>
      </c>
      <c r="J16" s="10">
        <f t="shared" ref="J16" si="6">I16/E16</f>
        <v>0</v>
      </c>
      <c r="K16" s="9">
        <v>0</v>
      </c>
      <c r="L16" s="10">
        <f t="shared" ref="L16" si="7">K16/E16</f>
        <v>0</v>
      </c>
      <c r="M16" s="9">
        <v>100</v>
      </c>
      <c r="N16" s="15">
        <v>1</v>
      </c>
    </row>
    <row r="17" spans="1:14" s="11" customFormat="1" x14ac:dyDescent="0.25">
      <c r="A17" s="9" t="str">
        <f>'1'!A16</f>
        <v>COSTOS EMPRESARIALES</v>
      </c>
      <c r="B17" s="9" t="s">
        <v>46</v>
      </c>
      <c r="C17" s="9" t="str">
        <f>'1'!C16</f>
        <v>307 A</v>
      </c>
      <c r="D17" s="9" t="str">
        <f>'1'!D16</f>
        <v>IGEM</v>
      </c>
      <c r="E17" s="9">
        <v>33</v>
      </c>
      <c r="F17" s="9">
        <v>33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98</v>
      </c>
      <c r="N17" s="15">
        <v>0.88</v>
      </c>
    </row>
    <row r="18" spans="1:14" s="11" customFormat="1" x14ac:dyDescent="0.25">
      <c r="A18" s="9" t="s">
        <v>41</v>
      </c>
      <c r="B18" s="9" t="s">
        <v>47</v>
      </c>
      <c r="C18" s="9" t="s">
        <v>42</v>
      </c>
      <c r="D18" s="9" t="s">
        <v>44</v>
      </c>
      <c r="E18" s="9">
        <v>33</v>
      </c>
      <c r="F18" s="9">
        <v>33</v>
      </c>
      <c r="G18" s="9"/>
      <c r="H18" s="10">
        <f t="shared" ref="H18" si="8">F18/E18</f>
        <v>1</v>
      </c>
      <c r="I18" s="9">
        <f t="shared" ref="I18" si="9">(E18-SUM(F18:G18))-K18</f>
        <v>0</v>
      </c>
      <c r="J18" s="10">
        <f t="shared" ref="J18" si="10">I18/E18</f>
        <v>0</v>
      </c>
      <c r="K18" s="9">
        <v>0</v>
      </c>
      <c r="L18" s="10">
        <f t="shared" ref="L18" si="11">K18/E18</f>
        <v>0</v>
      </c>
      <c r="M18" s="9">
        <v>95</v>
      </c>
      <c r="N18" s="15">
        <v>0.79</v>
      </c>
    </row>
    <row r="19" spans="1:14" s="11" customFormat="1" x14ac:dyDescent="0.25">
      <c r="A19" s="9" t="str">
        <f>'1'!A17</f>
        <v>FINANZAS EN LAS ORGANIZACIONES</v>
      </c>
      <c r="B19" s="9" t="s">
        <v>46</v>
      </c>
      <c r="C19" s="9" t="str">
        <f>'1'!C17</f>
        <v>507 A</v>
      </c>
      <c r="D19" s="9" t="str">
        <f>'1'!D17</f>
        <v>IGEM</v>
      </c>
      <c r="E19" s="9">
        <f>'1'!E17</f>
        <v>34</v>
      </c>
      <c r="F19" s="9">
        <v>34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92</v>
      </c>
      <c r="N19" s="15">
        <v>0.62</v>
      </c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x14ac:dyDescent="0.25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s="11" customFormat="1" ht="16.5" customHeight="1" x14ac:dyDescent="0.25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0"/>
        <v>#DIV/0!</v>
      </c>
      <c r="I29" s="9">
        <f t="shared" si="1"/>
        <v>0</v>
      </c>
      <c r="J29" s="10" t="e">
        <f t="shared" si="2"/>
        <v>#DIV/0!</v>
      </c>
      <c r="K29" s="9"/>
      <c r="L29" s="10" t="e">
        <f t="shared" si="3"/>
        <v>#DIV/0!</v>
      </c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134</v>
      </c>
      <c r="F30" s="17">
        <f>SUM(F14:F29)</f>
        <v>133</v>
      </c>
      <c r="G30" s="17">
        <f>SUM(G14:G29)</f>
        <v>0</v>
      </c>
      <c r="H30" s="18">
        <f>SUM(F30:G30)/E30</f>
        <v>0.9925373134328358</v>
      </c>
      <c r="I30" s="17">
        <f t="shared" si="1"/>
        <v>1</v>
      </c>
      <c r="J30" s="18">
        <f t="shared" si="2"/>
        <v>7.462686567164179E-3</v>
      </c>
      <c r="K30" s="17">
        <f>SUM(K14:K29)</f>
        <v>0</v>
      </c>
      <c r="L30" s="18">
        <f t="shared" si="3"/>
        <v>0</v>
      </c>
      <c r="M30" s="17">
        <f>AVERAGE(M14:M29)</f>
        <v>95.833333333333329</v>
      </c>
      <c r="N30" s="19">
        <f>AVERAGE(N14:N29)</f>
        <v>0.8650000000000001</v>
      </c>
    </row>
    <row r="32" spans="1:14" ht="120" customHeight="1" x14ac:dyDescent="0.25">
      <c r="A32" s="29" t="s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4" spans="1:10" x14ac:dyDescent="0.25">
      <c r="A34" s="12"/>
    </row>
    <row r="35" spans="1:10" ht="13" x14ac:dyDescent="0.3">
      <c r="B35" s="36" t="s">
        <v>27</v>
      </c>
      <c r="C35" s="36"/>
      <c r="D35" s="36"/>
      <c r="G35" s="21" t="s">
        <v>28</v>
      </c>
      <c r="H35" s="21"/>
      <c r="I35" s="21"/>
      <c r="J35" s="21"/>
    </row>
    <row r="36" spans="1:10" ht="62.25" customHeight="1" x14ac:dyDescent="0.25">
      <c r="B36" s="37"/>
      <c r="C36" s="37"/>
      <c r="D36" s="37"/>
      <c r="G36" s="33"/>
      <c r="H36" s="33"/>
      <c r="I36" s="33"/>
      <c r="J36" s="33"/>
    </row>
    <row r="37" spans="1:10" hidden="1" x14ac:dyDescent="0.25">
      <c r="A37" s="38" t="e">
        <v>#REF!</v>
      </c>
      <c r="B37" s="38"/>
      <c r="C37" s="6"/>
      <c r="E37" s="38"/>
      <c r="F37" s="38"/>
      <c r="G37" s="38"/>
      <c r="H37" s="38"/>
    </row>
    <row r="38" spans="1:10" hidden="1" x14ac:dyDescent="0.25"/>
    <row r="39" spans="1:10" ht="45" customHeight="1" x14ac:dyDescent="0.25">
      <c r="B39" s="39" t="str">
        <f>B10</f>
        <v>L.C. MANUEL DE JESUS CANO BUSTAMANTE</v>
      </c>
      <c r="C39" s="39"/>
      <c r="D39" s="39"/>
      <c r="E39" s="13"/>
      <c r="F39" s="13"/>
      <c r="G39" s="39" t="str">
        <f>'2'!G37:J37</f>
        <v>L.A.E. RENATA RAMOS MORENO</v>
      </c>
      <c r="H39" s="39"/>
      <c r="I39" s="39"/>
      <c r="J39" s="39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B4" sqref="B1:C1048576"/>
    </sheetView>
  </sheetViews>
  <sheetFormatPr baseColWidth="10" defaultColWidth="11.453125" defaultRowHeight="12.5" x14ac:dyDescent="0.25"/>
  <cols>
    <col min="1" max="1" width="38.54296875" style="1" bestFit="1" customWidth="1"/>
    <col min="2" max="3" width="5.90625" style="1" customWidth="1"/>
    <col min="4" max="4" width="27.7265625" style="1" customWidth="1"/>
    <col min="5" max="5" width="14.90625" style="1" customWidth="1"/>
    <col min="6" max="7" width="10.7265625" style="1" customWidth="1"/>
    <col min="8" max="12" width="9.906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'3'!E6:H6</f>
        <v>DIVISION DE 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/>
      <c r="C14" s="9" t="str">
        <f>'1'!C14</f>
        <v>305 B</v>
      </c>
      <c r="D14" s="9" t="str">
        <f>'1'!D14</f>
        <v>DLAM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FORMULACION Y EVALUACION DE PROYECTOS</v>
      </c>
      <c r="B15" s="9"/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COSTOS EMPRESARIALES</v>
      </c>
      <c r="B16" s="9"/>
      <c r="C16" s="9" t="str">
        <f>'1'!C16</f>
        <v>307 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FINANZAS EN LAS ORGANIZACIONES</v>
      </c>
      <c r="B17" s="9"/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'3'!G39:J39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B9" sqref="B1:C1048576"/>
    </sheetView>
  </sheetViews>
  <sheetFormatPr baseColWidth="10" defaultColWidth="11.453125" defaultRowHeight="12.5" x14ac:dyDescent="0.25"/>
  <cols>
    <col min="1" max="1" width="38.54296875" style="1" bestFit="1" customWidth="1"/>
    <col min="2" max="3" width="6.453125" style="1" customWidth="1"/>
    <col min="4" max="4" width="26.90625" style="1" customWidth="1"/>
    <col min="5" max="5" width="13.54296875" style="1" customWidth="1"/>
    <col min="6" max="7" width="10.1796875" style="1" customWidth="1"/>
    <col min="8" max="12" width="10.72656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/>
      <c r="C14" s="9" t="str">
        <f>'1'!C14</f>
        <v>305 B</v>
      </c>
      <c r="D14" s="9" t="str">
        <f>'1'!D14</f>
        <v>DLAM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>FORMULACION Y EVALUACION DE PROYECTOS</v>
      </c>
      <c r="B15" s="9"/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ref="H15:H27" si="3">(F15+G15)/E15</f>
        <v>0</v>
      </c>
      <c r="I15" s="9">
        <f t="shared" si="0"/>
        <v>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COSTOS EMPRESARIALES</v>
      </c>
      <c r="B16" s="9"/>
      <c r="C16" s="9" t="str">
        <f>'1'!C16</f>
        <v>307 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3"/>
        <v>0</v>
      </c>
      <c r="I16" s="9">
        <f t="shared" si="0"/>
        <v>31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FINANZAS EN LAS ORGANIZACIONES</v>
      </c>
      <c r="B17" s="9"/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3"/>
        <v>0</v>
      </c>
      <c r="I17" s="9">
        <f t="shared" si="0"/>
        <v>34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'4'!G37:J37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2024-11-25T23:53:11Z</dcterms:modified>
  <cp:category/>
  <cp:contentStatus/>
</cp:coreProperties>
</file>