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3ER REPORTE\"/>
    </mc:Choice>
  </mc:AlternateContent>
  <xr:revisionPtr revIDLastSave="0" documentId="8_{BEC6CA0E-E48E-4F95-8FDC-D37B161CD6E7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INFORMATICA " sheetId="20" r:id="rId1"/>
    <sheet name="DES.SUST." sheetId="18" r:id="rId2"/>
    <sheet name="ARQ. COM." sheetId="3" r:id="rId3"/>
    <sheet name="D.SUST" sheetId="15" r:id="rId4"/>
    <sheet name="FISICA GENERAL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0" l="1"/>
  <c r="H24" i="16"/>
  <c r="I24" i="16"/>
  <c r="L10" i="16"/>
  <c r="K9" i="15"/>
  <c r="G25" i="15"/>
  <c r="G32" i="18"/>
  <c r="L27" i="3"/>
  <c r="F24" i="16"/>
  <c r="G24" i="16"/>
  <c r="E24" i="16"/>
  <c r="F25" i="15"/>
  <c r="K27" i="3"/>
  <c r="F32" i="18"/>
  <c r="F49" i="20"/>
  <c r="F51" i="20" s="1"/>
  <c r="E25" i="15"/>
  <c r="J27" i="3"/>
  <c r="E32" i="18"/>
  <c r="E49" i="20"/>
  <c r="E51" i="20" s="1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9" i="16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9" i="18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9" i="20"/>
  <c r="G53" i="20"/>
  <c r="G52" i="20"/>
  <c r="G55" i="20" s="1"/>
  <c r="F52" i="20"/>
  <c r="H51" i="20"/>
  <c r="G51" i="20"/>
  <c r="G54" i="20" s="1"/>
  <c r="K17" i="15"/>
  <c r="J32" i="18" l="1"/>
  <c r="F53" i="20"/>
  <c r="F55" i="20" s="1"/>
  <c r="F54" i="20"/>
  <c r="E52" i="20"/>
  <c r="E55" i="20" s="1"/>
  <c r="E53" i="20"/>
  <c r="E54" i="20" s="1"/>
  <c r="J53" i="20"/>
  <c r="J52" i="20"/>
  <c r="J51" i="20"/>
  <c r="G52" i="18"/>
  <c r="F52" i="18"/>
  <c r="E52" i="18"/>
  <c r="G51" i="18"/>
  <c r="G54" i="18" s="1"/>
  <c r="F51" i="18"/>
  <c r="E51" i="18"/>
  <c r="I50" i="18"/>
  <c r="H50" i="18"/>
  <c r="G50" i="18"/>
  <c r="G53" i="18" s="1"/>
  <c r="F50" i="18"/>
  <c r="F53" i="18" s="1"/>
  <c r="E50" i="18"/>
  <c r="E53" i="18" s="1"/>
  <c r="B23" i="18"/>
  <c r="B24" i="18" s="1"/>
  <c r="B25" i="18" s="1"/>
  <c r="B26" i="18" s="1"/>
  <c r="B27" i="18" s="1"/>
  <c r="B28" i="18" s="1"/>
  <c r="B13" i="18"/>
  <c r="B14" i="18" s="1"/>
  <c r="B15" i="18" s="1"/>
  <c r="B16" i="18" s="1"/>
  <c r="B17" i="18" s="1"/>
  <c r="B18" i="18" s="1"/>
  <c r="B19" i="18" s="1"/>
  <c r="B20" i="18" s="1"/>
  <c r="B21" i="18" s="1"/>
  <c r="B10" i="18"/>
  <c r="B11" i="18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F54" i="18" l="1"/>
  <c r="J55" i="20"/>
  <c r="J54" i="20"/>
  <c r="B29" i="18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E54" i="18"/>
  <c r="J51" i="18"/>
  <c r="J52" i="18"/>
  <c r="J50" i="18"/>
  <c r="G44" i="16"/>
  <c r="F44" i="16"/>
  <c r="E44" i="16"/>
  <c r="G43" i="16"/>
  <c r="F43" i="16"/>
  <c r="E43" i="16"/>
  <c r="H42" i="16"/>
  <c r="G42" i="16"/>
  <c r="F42" i="16"/>
  <c r="E42" i="16"/>
  <c r="E45" i="16" s="1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H42" i="15"/>
  <c r="I42" i="15"/>
  <c r="J42" i="15"/>
  <c r="K23" i="15"/>
  <c r="K10" i="15"/>
  <c r="K11" i="15"/>
  <c r="K12" i="15"/>
  <c r="K13" i="15"/>
  <c r="K14" i="15"/>
  <c r="K15" i="15"/>
  <c r="K16" i="15"/>
  <c r="K18" i="15"/>
  <c r="K19" i="15"/>
  <c r="K20" i="15"/>
  <c r="K21" i="15"/>
  <c r="K22" i="15"/>
  <c r="J44" i="15"/>
  <c r="G44" i="15"/>
  <c r="F44" i="15"/>
  <c r="E44" i="15"/>
  <c r="J43" i="15"/>
  <c r="G43" i="15"/>
  <c r="F43" i="15"/>
  <c r="E43" i="15"/>
  <c r="G42" i="15"/>
  <c r="F42" i="15"/>
  <c r="E42" i="15"/>
  <c r="B10" i="3"/>
  <c r="M45" i="3"/>
  <c r="L45" i="3"/>
  <c r="K45" i="3"/>
  <c r="M44" i="3"/>
  <c r="L44" i="3"/>
  <c r="K44" i="3"/>
  <c r="M43" i="3"/>
  <c r="M46" i="3" s="1"/>
  <c r="L43" i="3"/>
  <c r="K43" i="3"/>
  <c r="F45" i="16" l="1"/>
  <c r="G45" i="16"/>
  <c r="E46" i="16"/>
  <c r="F46" i="16"/>
  <c r="G46" i="16"/>
  <c r="E46" i="15"/>
  <c r="J45" i="15"/>
  <c r="G46" i="15"/>
  <c r="E45" i="15"/>
  <c r="J53" i="18"/>
  <c r="J54" i="18"/>
  <c r="J46" i="15"/>
  <c r="L47" i="3"/>
  <c r="K47" i="3"/>
  <c r="M47" i="3"/>
  <c r="L43" i="16"/>
  <c r="L44" i="16"/>
  <c r="L42" i="16"/>
  <c r="F45" i="15"/>
  <c r="F46" i="15"/>
  <c r="K42" i="15"/>
  <c r="G45" i="15"/>
  <c r="K43" i="15"/>
  <c r="K44" i="15"/>
  <c r="K46" i="3"/>
  <c r="L46" i="3"/>
  <c r="L45" i="16" l="1"/>
  <c r="L46" i="16"/>
  <c r="K45" i="15"/>
  <c r="K46" i="15"/>
  <c r="J43" i="3" l="1"/>
  <c r="J46" i="3" s="1"/>
  <c r="J44" i="3"/>
  <c r="J47" i="3" s="1"/>
  <c r="N27" i="3"/>
  <c r="N45" i="3" s="1"/>
  <c r="N43" i="3"/>
  <c r="J45" i="3"/>
  <c r="N44" i="3" l="1"/>
  <c r="N47" i="3" s="1"/>
  <c r="N46" i="3"/>
</calcChain>
</file>

<file path=xl/sharedStrings.xml><?xml version="1.0" encoding="utf-8"?>
<sst xmlns="http://schemas.openxmlformats.org/spreadsheetml/2006/main" count="325" uniqueCount="239">
  <si>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</si>
  <si>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</si>
  <si>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</si>
  <si>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</si>
  <si>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</si>
  <si>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</si>
  <si>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</si>
  <si>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</si>
  <si>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</si>
  <si>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</si>
  <si>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</si>
  <si>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</si>
  <si>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</si>
  <si>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</si>
  <si>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</si>
  <si>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</si>
  <si>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</si>
  <si>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</si>
  <si>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</si>
  <si>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</si>
  <si>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</si>
  <si>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</si>
  <si>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</si>
  <si>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ISC. MARIA ELENA MORALES BENITEZ</t>
  </si>
  <si>
    <t>221U0802</t>
  </si>
  <si>
    <t xml:space="preserve">AGUIRRE FERMAN NESTOR ALEJANDRO </t>
  </si>
  <si>
    <t>221U0189</t>
  </si>
  <si>
    <t xml:space="preserve">AREVALO DOMINGUEZ MILTON </t>
  </si>
  <si>
    <t>221U0193</t>
  </si>
  <si>
    <t xml:space="preserve">BAXIN ROSAS BRYAN GABRIEL </t>
  </si>
  <si>
    <t>221U0197</t>
  </si>
  <si>
    <t>CASTRO MARTINEZ YOSEF EDUARDO</t>
  </si>
  <si>
    <t>221U0201</t>
  </si>
  <si>
    <t xml:space="preserve">COSME MORENO JOSE DE JESUS </t>
  </si>
  <si>
    <t>221U0209</t>
  </si>
  <si>
    <t xml:space="preserve">GARCIA SEGURA CESAR EDUARDO </t>
  </si>
  <si>
    <t>221U0215</t>
  </si>
  <si>
    <t xml:space="preserve">HERNANDEZ AMALIN ROMINA </t>
  </si>
  <si>
    <t>221U0222</t>
  </si>
  <si>
    <t xml:space="preserve">MARTINEZ VERA ERICK </t>
  </si>
  <si>
    <t>221U0225</t>
  </si>
  <si>
    <t xml:space="preserve">MORALES IXTEPAN GEOVANY DE JESUS </t>
  </si>
  <si>
    <t>221U0228</t>
  </si>
  <si>
    <t>MORENO LANDA MONTSERRAT</t>
  </si>
  <si>
    <t>221U0230</t>
  </si>
  <si>
    <t>PALAYO CARRANZA MONTSERRAT</t>
  </si>
  <si>
    <t>221U0232</t>
  </si>
  <si>
    <t xml:space="preserve">PEREZ CARRASCO DIANA CECILIA </t>
  </si>
  <si>
    <t>221U0263</t>
  </si>
  <si>
    <t>PEREZ HERNANDEZ AARON DE JESUS</t>
  </si>
  <si>
    <t>221U0243</t>
  </si>
  <si>
    <t>QUINTO LUCHO LANDY BERENICE</t>
  </si>
  <si>
    <t>221U0245</t>
  </si>
  <si>
    <t>RODRIGUEZ LOPEZ JAZER</t>
  </si>
  <si>
    <t>221U0246</t>
  </si>
  <si>
    <t xml:space="preserve">SALAZAR URIETA LUIS ELIAS </t>
  </si>
  <si>
    <t>221U0256</t>
  </si>
  <si>
    <t xml:space="preserve">YLLESCAS ACOSTA YOVANA </t>
  </si>
  <si>
    <t xml:space="preserve">BAXIN CAMPOS ANGEL UZIEL </t>
  </si>
  <si>
    <t>221U0236</t>
  </si>
  <si>
    <t>221U0191</t>
  </si>
  <si>
    <t>231U0138</t>
  </si>
  <si>
    <t>231U0139</t>
  </si>
  <si>
    <t xml:space="preserve"> 231U0142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</si>
  <si>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</si>
  <si>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</si>
  <si>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</si>
  <si>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</si>
  <si>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</si>
  <si>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</si>
  <si>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</si>
  <si>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</si>
  <si>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</si>
  <si>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</si>
  <si>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231U0177</t>
  </si>
  <si>
    <t>231U0178</t>
  </si>
  <si>
    <t xml:space="preserve">  CAGAL CRUZ SERGIO</t>
  </si>
  <si>
    <t xml:space="preserve">  CAGAL HERNANDEZ NOE DE JESUS</t>
  </si>
  <si>
    <t xml:space="preserve">  CEBALLOS SERRANO JOSE ENRIQUE</t>
  </si>
  <si>
    <t xml:space="preserve">  CHACHA AMBROS ESLI GABRIELA</t>
  </si>
  <si>
    <t xml:space="preserve">  FERNANDEZ AZAMAR ALAN JONUHE</t>
  </si>
  <si>
    <t xml:space="preserve">  FIGUEROA GARCIA TRISTAN KALED</t>
  </si>
  <si>
    <t xml:space="preserve">  IXBA CASAS JOSUE URIEL</t>
  </si>
  <si>
    <t xml:space="preserve">  MELCHI CHAGALA SHARI LEILANI</t>
  </si>
  <si>
    <t xml:space="preserve">  OJEDA ANTELY MARCO ANTONIO</t>
  </si>
  <si>
    <t xml:space="preserve">  QUINO TEJADA ABIL JOHENDI</t>
  </si>
  <si>
    <t xml:space="preserve">  SANDOVAL CORTES CELIA YAZMIN</t>
  </si>
  <si>
    <t xml:space="preserve">  TEOBA MARTINEZ YAHAIRA DEL SOL</t>
  </si>
  <si>
    <t xml:space="preserve">  TEOBAL CRUZ JOSE MANUEL</t>
  </si>
  <si>
    <t xml:space="preserve">  TEOBAL ORTIZ AXEL DE JESUS</t>
  </si>
  <si>
    <t xml:space="preserve">  VELAZCO PALMA PABLO ALEJANDRO</t>
  </si>
  <si>
    <t xml:space="preserve">DESARROLLO SUSTENTABLE </t>
  </si>
  <si>
    <t>304-A</t>
  </si>
  <si>
    <t>231U0140</t>
  </si>
  <si>
    <t>CANCINO MENENDEZ GUADALUPE</t>
  </si>
  <si>
    <t>CONTRERAS ARAIZA ZAIDA GUADALUPE</t>
  </si>
  <si>
    <t>231U0146</t>
  </si>
  <si>
    <t>231U0147</t>
  </si>
  <si>
    <t>CRUZ AMBROSIO BRIAN JOSUE</t>
  </si>
  <si>
    <t xml:space="preserve">CRUZ CASTILLO JOSUE </t>
  </si>
  <si>
    <t>231U0148</t>
  </si>
  <si>
    <t>231U0149</t>
  </si>
  <si>
    <t xml:space="preserve">CRUZ GUTIERREZ FRANCISCO JAVIER </t>
  </si>
  <si>
    <t xml:space="preserve">ESCALERA GARCIA ORLANDO ALEXIS </t>
  </si>
  <si>
    <t>231U0151</t>
  </si>
  <si>
    <t>FONSECA ALVIZAR JAIRO ALAIN</t>
  </si>
  <si>
    <t>231U0469</t>
  </si>
  <si>
    <t>GARCIA TOME EVELYN JANNET</t>
  </si>
  <si>
    <t>231U0156</t>
  </si>
  <si>
    <t xml:space="preserve">GUEVARA VELAZQUEZ LEONARDO ALEXIS </t>
  </si>
  <si>
    <t>211U0641</t>
  </si>
  <si>
    <t xml:space="preserve">HERNANDEZ GARRIDO DIEGO </t>
  </si>
  <si>
    <t>231U0157</t>
  </si>
  <si>
    <t>HERNANDEZ GORGONIO ITZEL ARIDAY</t>
  </si>
  <si>
    <t>231U0158</t>
  </si>
  <si>
    <t xml:space="preserve">JUAN PALACIOS SARA </t>
  </si>
  <si>
    <t>231U0160</t>
  </si>
  <si>
    <t xml:space="preserve">LOPEZ BARRASA ERICK ALEJANDRO </t>
  </si>
  <si>
    <t>231U0161</t>
  </si>
  <si>
    <t xml:space="preserve">LOPEZ MEDINA ROXANA </t>
  </si>
  <si>
    <t>231U0162</t>
  </si>
  <si>
    <t xml:space="preserve">MARTINEZ AGUILAR HERTZHEL RAMSES </t>
  </si>
  <si>
    <t>231U0163</t>
  </si>
  <si>
    <t>231U0166</t>
  </si>
  <si>
    <t>MIROS CALIENTE JOSE DE JESUS</t>
  </si>
  <si>
    <t>231U0168</t>
  </si>
  <si>
    <t>231U0175</t>
  </si>
  <si>
    <t>231U0484</t>
  </si>
  <si>
    <t xml:space="preserve">RODRIGUEZ BLANCO MELINA </t>
  </si>
  <si>
    <t>231U0626</t>
  </si>
  <si>
    <t xml:space="preserve">ROMERO MIMENDI AARON EMANUEL </t>
  </si>
  <si>
    <t>231U0137</t>
  </si>
  <si>
    <t>BETAZA PEREZ EMIL JOANA</t>
  </si>
  <si>
    <t>231U0141</t>
  </si>
  <si>
    <t>CATEMAXCA ORTIZ YARELI</t>
  </si>
  <si>
    <t xml:space="preserve">MARTINEZ PAXTIAN FERNANDO </t>
  </si>
  <si>
    <t xml:space="preserve">PALMA SIFUENTES DIEGO EDUARDO </t>
  </si>
  <si>
    <t xml:space="preserve">PEREZ  SANCHEZ VICTOR  EDEN </t>
  </si>
  <si>
    <t>SEPTIEMBRE-DICIEMBRE 2024</t>
  </si>
  <si>
    <t>ARQUITECTURA DE COMPUTADORAS</t>
  </si>
  <si>
    <t>504B</t>
  </si>
  <si>
    <t>304-B</t>
  </si>
  <si>
    <t>SEPTIEMBRE– DICIEMBRE 2024</t>
  </si>
  <si>
    <t>BAXIN CAMPOS ANGEL UZIEL</t>
  </si>
  <si>
    <t>231U0639</t>
  </si>
  <si>
    <t>ZACARIAS TORRES JULIAN ARTURO</t>
  </si>
  <si>
    <t>OJEDA ANTELY MARCO ANTONIO</t>
  </si>
  <si>
    <t xml:space="preserve">FISICA GENERAL </t>
  </si>
  <si>
    <t>231U0155</t>
  </si>
  <si>
    <t xml:space="preserve">  GARCIA  CASADOS JEREMY</t>
  </si>
  <si>
    <t>231U0165</t>
  </si>
  <si>
    <t>MARTINEZ MARCIAL DIEGO ADOLFO</t>
  </si>
  <si>
    <t>MELCHI CHAGALA SHARI LEILANI</t>
  </si>
  <si>
    <t>INFORMATICA PARA LA ADMINISTRAICON</t>
  </si>
  <si>
    <t>241U0179</t>
  </si>
  <si>
    <t>241U0180</t>
  </si>
  <si>
    <t>APARICIO MAYO SANDRA JAQUELIN</t>
  </si>
  <si>
    <t>ARRES XOLO MARIA FERNANDA</t>
  </si>
  <si>
    <t>241U0184</t>
  </si>
  <si>
    <t>241U0185</t>
  </si>
  <si>
    <t>241U0188</t>
  </si>
  <si>
    <t>241U0189</t>
  </si>
  <si>
    <t>CAPORAL PEREZ MOISES</t>
  </si>
  <si>
    <t>CASTILLO CHIGO MIGUEL ANGEL</t>
  </si>
  <si>
    <t>CHONTAL ORTEGA JASMIN</t>
  </si>
  <si>
    <t>COBAXIN BAXIN VALERIA</t>
  </si>
  <si>
    <t>241U0190</t>
  </si>
  <si>
    <t>CRUZ FLORES EMMANUEL</t>
  </si>
  <si>
    <t>241U0194</t>
  </si>
  <si>
    <t>FIGUEROA PEREZ VALERIA ANEL</t>
  </si>
  <si>
    <t>241U0196</t>
  </si>
  <si>
    <t>GARCIA SINTA EMMILY ISABELLA</t>
  </si>
  <si>
    <t>241U0200</t>
  </si>
  <si>
    <t>IGNOT DOMINGUEZ ANGEL FRABICE</t>
  </si>
  <si>
    <t>241U0201</t>
  </si>
  <si>
    <t>ISIDORO MARTINEZ HAYDI BETSI CLAVEL</t>
  </si>
  <si>
    <t>241U0203</t>
  </si>
  <si>
    <t>LUCHO BONILLA JARET DAMIAN</t>
  </si>
  <si>
    <t>241U0204</t>
  </si>
  <si>
    <t>LUCHO XOLO KARLA MARIA</t>
  </si>
  <si>
    <t>241U0206</t>
  </si>
  <si>
    <t>MARTINEZ CRUZ OCTAVIO</t>
  </si>
  <si>
    <t>241U0208</t>
  </si>
  <si>
    <t>MENDOZA ORTIZ ORLLIN LINETTE</t>
  </si>
  <si>
    <t>241U0209</t>
  </si>
  <si>
    <t>MIL QUINO LUIS ANGEL</t>
  </si>
  <si>
    <t>241U0211</t>
  </si>
  <si>
    <t>MORALES HERNANDEZ LEOPOLDO</t>
  </si>
  <si>
    <t>241U0213</t>
  </si>
  <si>
    <t xml:space="preserve">MORENO CHAGALA DANNA KAREN </t>
  </si>
  <si>
    <t>241U0216</t>
  </si>
  <si>
    <t>PIO TOTO CECILIA</t>
  </si>
  <si>
    <t>241U0217</t>
  </si>
  <si>
    <t>POLITO LLANO JESUS ALBERTO</t>
  </si>
  <si>
    <t>241U0218</t>
  </si>
  <si>
    <t>PORTUGAL GARRIDO ASHLEY AILY</t>
  </si>
  <si>
    <t>241U0221</t>
  </si>
  <si>
    <t>RAMIREZ MOZO ANTONIO ALEXANDER</t>
  </si>
  <si>
    <t>241U0222</t>
  </si>
  <si>
    <t>ROMAN SEBA NOELIA</t>
  </si>
  <si>
    <t>241U0210</t>
  </si>
  <si>
    <t>MORALES LUIS LESLI RAEL</t>
  </si>
  <si>
    <t>241U0225</t>
  </si>
  <si>
    <t>SEBA SINACA CYNTHIA</t>
  </si>
  <si>
    <t>221U0331</t>
  </si>
  <si>
    <t>SOSA VENTURA GABRIELA</t>
  </si>
  <si>
    <t>241U0226</t>
  </si>
  <si>
    <t>TEMICH BAXIN LUIS FELIPE</t>
  </si>
  <si>
    <t>241U0227</t>
  </si>
  <si>
    <t>TENORIO JIMENEZ JOSE DAVID</t>
  </si>
  <si>
    <t>241U0228</t>
  </si>
  <si>
    <t>TEPAX PEREZ SINAI YAMILET</t>
  </si>
  <si>
    <t>241U0234</t>
  </si>
  <si>
    <t>VICENTE CAZARIN JAN DYLAN</t>
  </si>
  <si>
    <t>241U0235</t>
  </si>
  <si>
    <t>VICHI MENDEZ PEDRO ISARAEL</t>
  </si>
  <si>
    <t>241U0236</t>
  </si>
  <si>
    <t>VICTORIA CABAÑAS LILENI KRISTEL</t>
  </si>
  <si>
    <t>241U0237</t>
  </si>
  <si>
    <t>VILLALOBOS PAVA DIANA ADAI</t>
  </si>
  <si>
    <t>241U0240</t>
  </si>
  <si>
    <t>XALATE SALAZAR VICTOR DAVID</t>
  </si>
  <si>
    <t>241U0241</t>
  </si>
  <si>
    <t>XOLOT ARAN SAID</t>
  </si>
  <si>
    <t>221U0344</t>
  </si>
  <si>
    <t>ZARAGOZA PALACIOS ALEJANDRA VANESA</t>
  </si>
  <si>
    <t>241U0620</t>
  </si>
  <si>
    <t>RAYMUNDO ALVARADO MOISES ALEXANDER</t>
  </si>
  <si>
    <t>241U0585</t>
  </si>
  <si>
    <t>RODRIGUEZ ESCRIBANO DORIAN YAHIR</t>
  </si>
  <si>
    <t>241U0630</t>
  </si>
  <si>
    <t>XOLO SANTOS MARLENE SOFIA</t>
  </si>
  <si>
    <t>241U0568</t>
  </si>
  <si>
    <t>CHONTAL ARRES DANNA PATRICIA</t>
  </si>
  <si>
    <t>105-A</t>
  </si>
  <si>
    <t>SEPTIEMBRE -DICIEMBRE 2024</t>
  </si>
  <si>
    <t>U7</t>
  </si>
  <si>
    <t xml:space="preserve">231U0459 </t>
  </si>
  <si>
    <t>CAGAL FISCAL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</si>
</sst>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17F9-4B18-4D90-B2B2-6AD05EDE336B}">
  <dimension ref="B2:K59"/>
  <sheetViews>
    <sheetView tabSelected="1" topLeftCell="D40" zoomScale="125" zoomScaleNormal="125" zoomScalePageLayoutView="125" workbookViewId="0">
      <selection activeCell="M49" sqref="M4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9" width="5.7109375" customWidth="1"/>
    <col min="10" max="10" width="8.7109375" customWidth="1"/>
    <col min="11" max="12" width="5.7109375" customWidth="1"/>
  </cols>
  <sheetData>
    <row r="2" spans="2:11" ht="15.75" x14ac:dyDescent="0.25">
      <c r="B2" s="27" t="s">
        <v>9</v>
      </c>
      <c r="C2" s="27"/>
      <c r="D2" s="27"/>
      <c r="E2" s="27"/>
      <c r="F2" s="27"/>
      <c r="G2" s="27"/>
      <c r="H2" s="27"/>
      <c r="I2" s="21"/>
      <c r="J2" s="1"/>
      <c r="K2" s="1"/>
    </row>
    <row r="3" spans="2:11" x14ac:dyDescent="0.25">
      <c r="C3" s="28" t="s">
        <v>8</v>
      </c>
      <c r="D3" s="28"/>
      <c r="E3" s="28"/>
      <c r="F3" s="28"/>
      <c r="G3" s="28"/>
      <c r="H3" s="28"/>
      <c r="I3" s="10"/>
      <c r="J3" s="7"/>
      <c r="K3" s="7"/>
    </row>
    <row r="4" spans="2:11" x14ac:dyDescent="0.25">
      <c r="C4" t="s">
        <v>0</v>
      </c>
      <c r="D4" s="17" t="s">
        <v>153</v>
      </c>
      <c r="E4" s="29" t="s">
        <v>234</v>
      </c>
      <c r="F4" s="29"/>
      <c r="J4" s="30">
        <v>45560</v>
      </c>
      <c r="K4" s="30"/>
    </row>
    <row r="5" spans="2:11" ht="6.75" customHeight="1" x14ac:dyDescent="0.25">
      <c r="D5" s="3"/>
    </row>
    <row r="6" spans="2:11" x14ac:dyDescent="0.25">
      <c r="C6" t="s">
        <v>3</v>
      </c>
      <c r="D6" s="18" t="s">
        <v>138</v>
      </c>
      <c r="E6" s="7"/>
      <c r="F6" s="25" t="s">
        <v>23</v>
      </c>
      <c r="G6" s="25"/>
      <c r="H6" s="25"/>
    </row>
    <row r="7" spans="2:11" ht="11.25" customHeight="1" x14ac:dyDescent="0.25"/>
    <row r="8" spans="2:11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5" t="s">
        <v>22</v>
      </c>
    </row>
    <row r="9" spans="2:11" x14ac:dyDescent="0.25">
      <c r="B9" s="8">
        <v>1</v>
      </c>
      <c r="C9" s="8" t="s">
        <v>154</v>
      </c>
      <c r="D9" s="2" t="s">
        <v>156</v>
      </c>
      <c r="E9" s="9">
        <v>80</v>
      </c>
      <c r="F9" s="9">
        <v>80</v>
      </c>
      <c r="G9" s="9">
        <v>90</v>
      </c>
      <c r="H9" s="9"/>
      <c r="I9" s="9"/>
      <c r="J9" s="6">
        <f>SUM(E9:H9)/5</f>
        <v>50</v>
      </c>
    </row>
    <row r="10" spans="2:11" x14ac:dyDescent="0.25">
      <c r="B10" s="8">
        <v>2</v>
      </c>
      <c r="C10" s="8" t="s">
        <v>155</v>
      </c>
      <c r="D10" s="2" t="s">
        <v>157</v>
      </c>
      <c r="E10" s="9">
        <v>75</v>
      </c>
      <c r="F10" s="9">
        <v>80</v>
      </c>
      <c r="G10" s="9">
        <v>90</v>
      </c>
      <c r="H10" s="9"/>
      <c r="I10" s="9"/>
      <c r="J10" s="6">
        <f t="shared" ref="J10:J48" si="0">SUM(E10:H10)/5</f>
        <v>49</v>
      </c>
    </row>
    <row r="11" spans="2:11" x14ac:dyDescent="0.25">
      <c r="B11" s="8">
        <v>3</v>
      </c>
      <c r="C11" s="8" t="s">
        <v>158</v>
      </c>
      <c r="D11" s="2" t="s">
        <v>162</v>
      </c>
      <c r="E11" s="9">
        <v>100</v>
      </c>
      <c r="F11" s="9">
        <v>95</v>
      </c>
      <c r="G11" s="9">
        <v>90</v>
      </c>
      <c r="H11" s="9"/>
      <c r="I11" s="9"/>
      <c r="J11" s="6">
        <f t="shared" si="0"/>
        <v>57</v>
      </c>
    </row>
    <row r="12" spans="2:11" x14ac:dyDescent="0.25">
      <c r="B12" s="8">
        <v>4</v>
      </c>
      <c r="C12" s="8" t="s">
        <v>159</v>
      </c>
      <c r="D12" s="2" t="s">
        <v>163</v>
      </c>
      <c r="E12" s="9">
        <v>80</v>
      </c>
      <c r="F12" s="9">
        <v>80</v>
      </c>
      <c r="G12" s="9">
        <v>90</v>
      </c>
      <c r="H12" s="9"/>
      <c r="I12" s="9"/>
      <c r="J12" s="6">
        <f t="shared" si="0"/>
        <v>50</v>
      </c>
    </row>
    <row r="13" spans="2:11" x14ac:dyDescent="0.25">
      <c r="B13" s="8">
        <v>5</v>
      </c>
      <c r="C13" s="8" t="s">
        <v>232</v>
      </c>
      <c r="D13" s="2" t="s">
        <v>233</v>
      </c>
      <c r="E13" s="9">
        <v>100</v>
      </c>
      <c r="F13" s="9">
        <v>95</v>
      </c>
      <c r="G13" s="9">
        <v>90</v>
      </c>
      <c r="H13" s="9"/>
      <c r="I13" s="9"/>
      <c r="J13" s="6">
        <f t="shared" si="0"/>
        <v>57</v>
      </c>
    </row>
    <row r="14" spans="2:11" x14ac:dyDescent="0.25">
      <c r="B14" s="8">
        <v>6</v>
      </c>
      <c r="C14" s="8" t="s">
        <v>160</v>
      </c>
      <c r="D14" s="2" t="s">
        <v>164</v>
      </c>
      <c r="E14" s="9">
        <v>70</v>
      </c>
      <c r="F14" s="9">
        <v>70</v>
      </c>
      <c r="G14" s="9">
        <v>90</v>
      </c>
      <c r="H14" s="9"/>
      <c r="I14" s="9"/>
      <c r="J14" s="6">
        <f t="shared" si="0"/>
        <v>46</v>
      </c>
    </row>
    <row r="15" spans="2:11" x14ac:dyDescent="0.25">
      <c r="B15" s="8">
        <v>7</v>
      </c>
      <c r="C15" s="8" t="s">
        <v>161</v>
      </c>
      <c r="D15" s="2" t="s">
        <v>165</v>
      </c>
      <c r="E15" s="9">
        <v>80</v>
      </c>
      <c r="F15" s="9">
        <v>80</v>
      </c>
      <c r="G15" s="9">
        <v>90</v>
      </c>
      <c r="H15" s="9"/>
      <c r="I15" s="9"/>
      <c r="J15" s="6">
        <f t="shared" si="0"/>
        <v>50</v>
      </c>
    </row>
    <row r="16" spans="2:11" x14ac:dyDescent="0.25">
      <c r="B16" s="8">
        <v>8</v>
      </c>
      <c r="C16" s="8" t="s">
        <v>166</v>
      </c>
      <c r="D16" s="2" t="s">
        <v>167</v>
      </c>
      <c r="E16" s="9">
        <v>75</v>
      </c>
      <c r="F16" s="9">
        <v>80</v>
      </c>
      <c r="G16" s="9">
        <v>90</v>
      </c>
      <c r="H16" s="9"/>
      <c r="I16" s="9"/>
      <c r="J16" s="6">
        <f t="shared" si="0"/>
        <v>49</v>
      </c>
    </row>
    <row r="17" spans="2:10" x14ac:dyDescent="0.25">
      <c r="B17" s="8">
        <v>9</v>
      </c>
      <c r="C17" s="8" t="s">
        <v>168</v>
      </c>
      <c r="D17" s="2" t="s">
        <v>169</v>
      </c>
      <c r="E17" s="9">
        <v>80</v>
      </c>
      <c r="F17" s="9">
        <v>80</v>
      </c>
      <c r="G17" s="9">
        <v>90</v>
      </c>
      <c r="H17" s="9"/>
      <c r="I17" s="9"/>
      <c r="J17" s="6">
        <f t="shared" si="0"/>
        <v>50</v>
      </c>
    </row>
    <row r="18" spans="2:10" x14ac:dyDescent="0.25">
      <c r="B18" s="8">
        <v>10</v>
      </c>
      <c r="C18" s="8" t="s">
        <v>170</v>
      </c>
      <c r="D18" s="2" t="s">
        <v>171</v>
      </c>
      <c r="E18" s="9">
        <v>100</v>
      </c>
      <c r="F18" s="9">
        <v>95</v>
      </c>
      <c r="G18" s="9">
        <v>90</v>
      </c>
      <c r="H18" s="9"/>
      <c r="I18" s="9"/>
      <c r="J18" s="6">
        <f t="shared" si="0"/>
        <v>57</v>
      </c>
    </row>
    <row r="19" spans="2:10" x14ac:dyDescent="0.25">
      <c r="B19" s="8">
        <v>11</v>
      </c>
      <c r="C19" s="8" t="s">
        <v>172</v>
      </c>
      <c r="D19" s="2" t="s">
        <v>173</v>
      </c>
      <c r="E19" s="9">
        <v>75</v>
      </c>
      <c r="F19" s="9">
        <v>80</v>
      </c>
      <c r="G19" s="9">
        <v>90</v>
      </c>
      <c r="H19" s="9"/>
      <c r="I19" s="9"/>
      <c r="J19" s="6">
        <f t="shared" si="0"/>
        <v>49</v>
      </c>
    </row>
    <row r="20" spans="2:10" x14ac:dyDescent="0.25">
      <c r="B20" s="8">
        <v>12</v>
      </c>
      <c r="C20" s="8" t="s">
        <v>174</v>
      </c>
      <c r="D20" s="2" t="s">
        <v>175</v>
      </c>
      <c r="E20" s="9">
        <v>80</v>
      </c>
      <c r="F20" s="9">
        <v>80</v>
      </c>
      <c r="G20" s="9">
        <v>90</v>
      </c>
      <c r="H20" s="9"/>
      <c r="I20" s="9"/>
      <c r="J20" s="6">
        <f t="shared" si="0"/>
        <v>50</v>
      </c>
    </row>
    <row r="21" spans="2:10" x14ac:dyDescent="0.25">
      <c r="B21" s="8">
        <v>13</v>
      </c>
      <c r="C21" s="8" t="s">
        <v>176</v>
      </c>
      <c r="D21" s="2" t="s">
        <v>177</v>
      </c>
      <c r="E21" s="9">
        <v>100</v>
      </c>
      <c r="F21" s="9">
        <v>95</v>
      </c>
      <c r="G21" s="9">
        <v>90</v>
      </c>
      <c r="H21" s="9"/>
      <c r="I21" s="9"/>
      <c r="J21" s="6">
        <f t="shared" si="0"/>
        <v>57</v>
      </c>
    </row>
    <row r="22" spans="2:10" x14ac:dyDescent="0.25">
      <c r="B22" s="8">
        <v>14</v>
      </c>
      <c r="C22" s="8" t="s">
        <v>178</v>
      </c>
      <c r="D22" s="2" t="s">
        <v>179</v>
      </c>
      <c r="E22" s="9">
        <v>70</v>
      </c>
      <c r="F22" s="9">
        <v>80</v>
      </c>
      <c r="G22" s="9">
        <v>90</v>
      </c>
      <c r="H22" s="9"/>
      <c r="I22" s="9"/>
      <c r="J22" s="6">
        <f t="shared" si="0"/>
        <v>48</v>
      </c>
    </row>
    <row r="23" spans="2:10" x14ac:dyDescent="0.25">
      <c r="B23" s="8">
        <v>15</v>
      </c>
      <c r="C23" s="8" t="s">
        <v>180</v>
      </c>
      <c r="D23" s="19" t="s">
        <v>181</v>
      </c>
      <c r="E23" s="9">
        <v>100</v>
      </c>
      <c r="F23" s="9">
        <v>95</v>
      </c>
      <c r="G23" s="9">
        <v>90</v>
      </c>
      <c r="H23" s="9"/>
      <c r="I23" s="9"/>
      <c r="J23" s="6">
        <f t="shared" si="0"/>
        <v>57</v>
      </c>
    </row>
    <row r="24" spans="2:10" x14ac:dyDescent="0.25">
      <c r="B24" s="8">
        <v>16</v>
      </c>
      <c r="C24" s="8" t="s">
        <v>182</v>
      </c>
      <c r="D24" s="19" t="s">
        <v>183</v>
      </c>
      <c r="E24" s="9">
        <v>80</v>
      </c>
      <c r="F24" s="9">
        <v>80</v>
      </c>
      <c r="G24" s="9">
        <v>90</v>
      </c>
      <c r="H24" s="9"/>
      <c r="I24" s="9"/>
      <c r="J24" s="6">
        <f t="shared" si="0"/>
        <v>50</v>
      </c>
    </row>
    <row r="25" spans="2:10" x14ac:dyDescent="0.25">
      <c r="B25" s="8">
        <v>17</v>
      </c>
      <c r="C25" s="8" t="s">
        <v>184</v>
      </c>
      <c r="D25" s="19" t="s">
        <v>185</v>
      </c>
      <c r="E25" s="9">
        <v>100</v>
      </c>
      <c r="F25" s="9">
        <v>95</v>
      </c>
      <c r="G25" s="9">
        <v>90</v>
      </c>
      <c r="H25" s="9"/>
      <c r="I25" s="9"/>
      <c r="J25" s="6">
        <f t="shared" si="0"/>
        <v>57</v>
      </c>
    </row>
    <row r="26" spans="2:10" x14ac:dyDescent="0.25">
      <c r="B26" s="8">
        <v>18</v>
      </c>
      <c r="C26" s="8" t="s">
        <v>200</v>
      </c>
      <c r="D26" s="19" t="s">
        <v>187</v>
      </c>
      <c r="E26" s="9">
        <v>80</v>
      </c>
      <c r="F26" s="9">
        <v>80</v>
      </c>
      <c r="G26" s="9">
        <v>90</v>
      </c>
      <c r="H26" s="9"/>
      <c r="I26" s="9"/>
      <c r="J26" s="6">
        <f t="shared" si="0"/>
        <v>50</v>
      </c>
    </row>
    <row r="27" spans="2:10" x14ac:dyDescent="0.25">
      <c r="B27" s="8">
        <v>19</v>
      </c>
      <c r="C27" s="8" t="s">
        <v>186</v>
      </c>
      <c r="D27" s="19" t="s">
        <v>201</v>
      </c>
      <c r="E27" s="9">
        <v>90</v>
      </c>
      <c r="F27" s="9">
        <v>90</v>
      </c>
      <c r="G27" s="9">
        <v>90</v>
      </c>
      <c r="H27" s="9"/>
      <c r="I27" s="9"/>
      <c r="J27" s="6">
        <f t="shared" si="0"/>
        <v>54</v>
      </c>
    </row>
    <row r="28" spans="2:10" x14ac:dyDescent="0.25">
      <c r="B28" s="8">
        <v>20</v>
      </c>
      <c r="C28" s="8" t="s">
        <v>188</v>
      </c>
      <c r="D28" s="19" t="s">
        <v>189</v>
      </c>
      <c r="E28" s="9">
        <v>80</v>
      </c>
      <c r="F28" s="9">
        <v>80</v>
      </c>
      <c r="G28" s="9">
        <v>90</v>
      </c>
      <c r="H28" s="9"/>
      <c r="I28" s="9"/>
      <c r="J28" s="6">
        <f t="shared" si="0"/>
        <v>50</v>
      </c>
    </row>
    <row r="29" spans="2:10" x14ac:dyDescent="0.25">
      <c r="B29" s="8">
        <v>21</v>
      </c>
      <c r="C29" s="8" t="s">
        <v>190</v>
      </c>
      <c r="D29" s="19" t="s">
        <v>191</v>
      </c>
      <c r="E29" s="9">
        <v>90</v>
      </c>
      <c r="F29" s="9">
        <v>90</v>
      </c>
      <c r="G29" s="9">
        <v>90</v>
      </c>
      <c r="H29" s="9"/>
      <c r="I29" s="9"/>
      <c r="J29" s="6">
        <f t="shared" si="0"/>
        <v>54</v>
      </c>
    </row>
    <row r="30" spans="2:10" x14ac:dyDescent="0.25">
      <c r="B30" s="8">
        <v>22</v>
      </c>
      <c r="C30" s="8" t="s">
        <v>192</v>
      </c>
      <c r="D30" s="19" t="s">
        <v>193</v>
      </c>
      <c r="E30" s="9">
        <v>75</v>
      </c>
      <c r="F30" s="9">
        <v>0</v>
      </c>
      <c r="G30" s="9">
        <v>90</v>
      </c>
      <c r="H30" s="9"/>
      <c r="I30" s="9"/>
      <c r="J30" s="6">
        <f t="shared" si="0"/>
        <v>33</v>
      </c>
    </row>
    <row r="31" spans="2:10" x14ac:dyDescent="0.25">
      <c r="B31" s="8">
        <v>23</v>
      </c>
      <c r="C31" s="8" t="s">
        <v>194</v>
      </c>
      <c r="D31" s="19" t="s">
        <v>195</v>
      </c>
      <c r="E31" s="9">
        <v>90</v>
      </c>
      <c r="F31" s="9">
        <v>90</v>
      </c>
      <c r="G31" s="9">
        <v>90</v>
      </c>
      <c r="H31" s="9"/>
      <c r="I31" s="9"/>
      <c r="J31" s="6">
        <f t="shared" si="0"/>
        <v>54</v>
      </c>
    </row>
    <row r="32" spans="2:10" x14ac:dyDescent="0.25">
      <c r="B32" s="8">
        <v>24</v>
      </c>
      <c r="C32" s="8" t="s">
        <v>196</v>
      </c>
      <c r="D32" s="19" t="s">
        <v>197</v>
      </c>
      <c r="E32" s="9">
        <v>80</v>
      </c>
      <c r="F32" s="9">
        <v>80</v>
      </c>
      <c r="G32" s="9">
        <v>90</v>
      </c>
      <c r="H32" s="9"/>
      <c r="I32" s="9"/>
      <c r="J32" s="6">
        <f t="shared" si="0"/>
        <v>50</v>
      </c>
    </row>
    <row r="33" spans="2:10" x14ac:dyDescent="0.25">
      <c r="B33" s="8">
        <v>25</v>
      </c>
      <c r="C33" s="8" t="s">
        <v>226</v>
      </c>
      <c r="D33" s="19" t="s">
        <v>227</v>
      </c>
      <c r="E33" s="9">
        <v>90</v>
      </c>
      <c r="F33" s="9">
        <v>90</v>
      </c>
      <c r="G33" s="9">
        <v>90</v>
      </c>
      <c r="H33" s="9"/>
      <c r="I33" s="9"/>
      <c r="J33" s="6">
        <f t="shared" si="0"/>
        <v>54</v>
      </c>
    </row>
    <row r="34" spans="2:10" x14ac:dyDescent="0.25">
      <c r="B34" s="8">
        <v>26</v>
      </c>
      <c r="C34" s="8" t="s">
        <v>228</v>
      </c>
      <c r="D34" s="19" t="s">
        <v>229</v>
      </c>
      <c r="E34" s="9">
        <v>90</v>
      </c>
      <c r="F34" s="9">
        <v>0</v>
      </c>
      <c r="G34" s="9">
        <v>90</v>
      </c>
      <c r="H34" s="9"/>
      <c r="I34" s="9"/>
      <c r="J34" s="6">
        <f t="shared" si="0"/>
        <v>36</v>
      </c>
    </row>
    <row r="35" spans="2:10" x14ac:dyDescent="0.25">
      <c r="B35" s="8">
        <v>27</v>
      </c>
      <c r="C35" s="4" t="s">
        <v>198</v>
      </c>
      <c r="D35" s="19" t="s">
        <v>199</v>
      </c>
      <c r="E35" s="9">
        <v>80</v>
      </c>
      <c r="F35" s="9">
        <v>80</v>
      </c>
      <c r="G35" s="9">
        <v>90</v>
      </c>
      <c r="H35" s="9"/>
      <c r="I35" s="9"/>
      <c r="J35" s="6">
        <f t="shared" si="0"/>
        <v>50</v>
      </c>
    </row>
    <row r="36" spans="2:10" x14ac:dyDescent="0.25">
      <c r="B36" s="8">
        <v>28</v>
      </c>
      <c r="C36" s="4" t="s">
        <v>202</v>
      </c>
      <c r="D36" s="19" t="s">
        <v>203</v>
      </c>
      <c r="E36" s="9">
        <v>80</v>
      </c>
      <c r="F36" s="9">
        <v>80</v>
      </c>
      <c r="G36" s="9">
        <v>90</v>
      </c>
      <c r="H36" s="9"/>
      <c r="I36" s="9"/>
      <c r="J36" s="6">
        <f t="shared" si="0"/>
        <v>50</v>
      </c>
    </row>
    <row r="37" spans="2:10" x14ac:dyDescent="0.25">
      <c r="B37" s="8">
        <v>29</v>
      </c>
      <c r="C37" s="4" t="s">
        <v>204</v>
      </c>
      <c r="D37" s="19" t="s">
        <v>205</v>
      </c>
      <c r="E37" s="9">
        <v>80</v>
      </c>
      <c r="F37" s="9">
        <v>80</v>
      </c>
      <c r="G37" s="9">
        <v>90</v>
      </c>
      <c r="H37" s="9"/>
      <c r="I37" s="9"/>
      <c r="J37" s="6">
        <f t="shared" si="0"/>
        <v>50</v>
      </c>
    </row>
    <row r="38" spans="2:10" x14ac:dyDescent="0.25">
      <c r="B38" s="8">
        <v>30</v>
      </c>
      <c r="C38" s="4" t="s">
        <v>206</v>
      </c>
      <c r="D38" s="19" t="s">
        <v>207</v>
      </c>
      <c r="E38" s="9">
        <v>100</v>
      </c>
      <c r="F38" s="9">
        <v>95</v>
      </c>
      <c r="G38" s="9">
        <v>90</v>
      </c>
      <c r="H38" s="9"/>
      <c r="I38" s="9"/>
      <c r="J38" s="6">
        <f t="shared" si="0"/>
        <v>57</v>
      </c>
    </row>
    <row r="39" spans="2:10" x14ac:dyDescent="0.25">
      <c r="B39" s="8">
        <v>31</v>
      </c>
      <c r="C39" s="4" t="s">
        <v>208</v>
      </c>
      <c r="D39" s="19" t="s">
        <v>209</v>
      </c>
      <c r="E39" s="9">
        <v>100</v>
      </c>
      <c r="F39" s="9">
        <v>95</v>
      </c>
      <c r="G39" s="9">
        <v>90</v>
      </c>
      <c r="H39" s="9"/>
      <c r="I39" s="9"/>
      <c r="J39" s="6">
        <f t="shared" si="0"/>
        <v>57</v>
      </c>
    </row>
    <row r="40" spans="2:10" x14ac:dyDescent="0.25">
      <c r="B40" s="8">
        <v>32</v>
      </c>
      <c r="C40" s="4" t="s">
        <v>210</v>
      </c>
      <c r="D40" s="19" t="s">
        <v>211</v>
      </c>
      <c r="E40" s="9">
        <v>80</v>
      </c>
      <c r="F40" s="9">
        <v>85</v>
      </c>
      <c r="G40" s="9">
        <v>90</v>
      </c>
      <c r="H40" s="9"/>
      <c r="I40" s="9"/>
      <c r="J40" s="6">
        <f t="shared" si="0"/>
        <v>51</v>
      </c>
    </row>
    <row r="41" spans="2:10" x14ac:dyDescent="0.25">
      <c r="B41" s="8">
        <v>33</v>
      </c>
      <c r="C41" s="4" t="s">
        <v>212</v>
      </c>
      <c r="D41" s="19" t="s">
        <v>213</v>
      </c>
      <c r="E41" s="9">
        <v>90</v>
      </c>
      <c r="F41" s="9">
        <v>90</v>
      </c>
      <c r="G41" s="9">
        <v>90</v>
      </c>
      <c r="H41" s="9"/>
      <c r="I41" s="9"/>
      <c r="J41" s="6">
        <f t="shared" si="0"/>
        <v>54</v>
      </c>
    </row>
    <row r="42" spans="2:10" x14ac:dyDescent="0.25">
      <c r="B42" s="8">
        <v>34</v>
      </c>
      <c r="C42" s="4" t="s">
        <v>214</v>
      </c>
      <c r="D42" s="19" t="s">
        <v>215</v>
      </c>
      <c r="E42" s="9">
        <v>80</v>
      </c>
      <c r="F42" s="9">
        <v>80</v>
      </c>
      <c r="G42" s="9">
        <v>90</v>
      </c>
      <c r="H42" s="9"/>
      <c r="I42" s="9"/>
      <c r="J42" s="6">
        <f t="shared" si="0"/>
        <v>50</v>
      </c>
    </row>
    <row r="43" spans="2:10" x14ac:dyDescent="0.25">
      <c r="B43" s="8">
        <v>35</v>
      </c>
      <c r="C43" s="2" t="s">
        <v>216</v>
      </c>
      <c r="D43" s="24" t="s">
        <v>217</v>
      </c>
      <c r="E43" s="9">
        <v>90</v>
      </c>
      <c r="F43" s="9">
        <v>85</v>
      </c>
      <c r="G43" s="9">
        <v>80</v>
      </c>
      <c r="H43" s="9"/>
      <c r="I43" s="9"/>
      <c r="J43" s="6">
        <f t="shared" si="0"/>
        <v>51</v>
      </c>
    </row>
    <row r="44" spans="2:10" x14ac:dyDescent="0.25">
      <c r="B44" s="8">
        <v>36</v>
      </c>
      <c r="C44" s="2" t="s">
        <v>218</v>
      </c>
      <c r="D44" s="24" t="s">
        <v>219</v>
      </c>
      <c r="E44" s="9">
        <v>80</v>
      </c>
      <c r="F44" s="9">
        <v>80</v>
      </c>
      <c r="G44" s="9">
        <v>90</v>
      </c>
      <c r="H44" s="9"/>
      <c r="I44" s="9"/>
      <c r="J44" s="6">
        <f t="shared" si="0"/>
        <v>50</v>
      </c>
    </row>
    <row r="45" spans="2:10" x14ac:dyDescent="0.25">
      <c r="B45" s="8">
        <v>37</v>
      </c>
      <c r="C45" s="2" t="s">
        <v>220</v>
      </c>
      <c r="D45" s="24" t="s">
        <v>221</v>
      </c>
      <c r="E45" s="9">
        <v>70</v>
      </c>
      <c r="F45" s="9">
        <v>80</v>
      </c>
      <c r="G45" s="9">
        <v>90</v>
      </c>
      <c r="H45" s="9"/>
      <c r="I45" s="9"/>
      <c r="J45" s="6">
        <f t="shared" si="0"/>
        <v>48</v>
      </c>
    </row>
    <row r="46" spans="2:10" x14ac:dyDescent="0.25">
      <c r="B46" s="8">
        <v>38</v>
      </c>
      <c r="C46" s="2" t="s">
        <v>230</v>
      </c>
      <c r="D46" s="24" t="s">
        <v>231</v>
      </c>
      <c r="E46" s="9">
        <v>75</v>
      </c>
      <c r="F46" s="9">
        <v>80</v>
      </c>
      <c r="G46" s="9">
        <v>90</v>
      </c>
      <c r="H46" s="9"/>
      <c r="I46" s="9"/>
      <c r="J46" s="6">
        <f t="shared" si="0"/>
        <v>49</v>
      </c>
    </row>
    <row r="47" spans="2:10" x14ac:dyDescent="0.25">
      <c r="B47" s="8">
        <v>39</v>
      </c>
      <c r="C47" s="2" t="s">
        <v>222</v>
      </c>
      <c r="D47" s="24" t="s">
        <v>223</v>
      </c>
      <c r="E47" s="9">
        <v>100</v>
      </c>
      <c r="F47" s="9">
        <v>95</v>
      </c>
      <c r="G47" s="9">
        <v>100</v>
      </c>
      <c r="H47" s="9"/>
      <c r="I47" s="9"/>
      <c r="J47" s="6">
        <f t="shared" si="0"/>
        <v>59</v>
      </c>
    </row>
    <row r="48" spans="2:10" x14ac:dyDescent="0.25">
      <c r="B48" s="8">
        <v>40</v>
      </c>
      <c r="C48" s="4" t="s">
        <v>224</v>
      </c>
      <c r="D48" s="22" t="s">
        <v>225</v>
      </c>
      <c r="E48" s="9">
        <v>85</v>
      </c>
      <c r="F48" s="9">
        <v>0</v>
      </c>
      <c r="G48" s="9">
        <v>0</v>
      </c>
      <c r="H48" s="9"/>
      <c r="I48" s="9"/>
      <c r="J48" s="6">
        <f t="shared" si="0"/>
        <v>17</v>
      </c>
    </row>
    <row r="49" spans="2:10" x14ac:dyDescent="0.25">
      <c r="B49" s="8"/>
      <c r="C49" s="4"/>
      <c r="D49" s="23"/>
      <c r="E49" s="9">
        <f>SUM(E9:E48)/40</f>
        <v>85</v>
      </c>
      <c r="F49" s="9">
        <f>SUM(F9:F48)/40</f>
        <v>78.625</v>
      </c>
      <c r="G49" s="9">
        <f>SUM(G9:G48)/40</f>
        <v>87.75</v>
      </c>
      <c r="H49" s="9"/>
      <c r="I49" s="9"/>
      <c r="J49" s="6"/>
    </row>
    <row r="50" spans="2:10" x14ac:dyDescent="0.25">
      <c r="B50" s="8"/>
      <c r="C50" s="4"/>
      <c r="D50" s="23"/>
      <c r="E50" s="9"/>
      <c r="F50" s="9"/>
      <c r="G50" s="9"/>
      <c r="H50" s="9"/>
      <c r="I50" s="9"/>
      <c r="J50" s="6"/>
    </row>
    <row r="51" spans="2:10" x14ac:dyDescent="0.25">
      <c r="C51" s="31"/>
      <c r="D51" s="31"/>
      <c r="E51" s="11">
        <f>COUNTIF(E9:E50,"&gt;=70")</f>
        <v>41</v>
      </c>
      <c r="F51" s="11">
        <f>COUNTIF(F9:F50,"&gt;=70")</f>
        <v>38</v>
      </c>
      <c r="G51" s="11">
        <f>COUNTIF(G9:G50,"&gt;=70")</f>
        <v>40</v>
      </c>
      <c r="H51" s="11">
        <f>COUNTIF(H9:H50,"&gt;=70")</f>
        <v>0</v>
      </c>
      <c r="I51" s="11"/>
      <c r="J51" s="15">
        <f>COUNTIF(J9:J38,"&gt;=70")</f>
        <v>0</v>
      </c>
    </row>
    <row r="52" spans="2:10" x14ac:dyDescent="0.25">
      <c r="C52" s="33"/>
      <c r="D52" s="33"/>
      <c r="E52" s="12">
        <f>COUNTIF(E9:E50,"&lt;70")</f>
        <v>0</v>
      </c>
      <c r="F52" s="12">
        <f>COUNTIF(F9:F50,"&lt;70")</f>
        <v>3</v>
      </c>
      <c r="G52" s="12">
        <f>COUNTIF(G9:G50,"&lt;70")</f>
        <v>1</v>
      </c>
      <c r="H52" s="12"/>
      <c r="I52" s="12"/>
      <c r="J52" s="12">
        <f>COUNTIF(J9:J50,"&lt;70")</f>
        <v>40</v>
      </c>
    </row>
    <row r="53" spans="2:10" x14ac:dyDescent="0.25">
      <c r="C53" s="33"/>
      <c r="D53" s="33"/>
      <c r="E53" s="12">
        <f>COUNT(E9:E50)</f>
        <v>41</v>
      </c>
      <c r="F53" s="12">
        <f>COUNT(F9:F50)</f>
        <v>41</v>
      </c>
      <c r="G53" s="12">
        <f>COUNT(G9:G50)</f>
        <v>41</v>
      </c>
      <c r="H53" s="12"/>
      <c r="I53" s="12"/>
      <c r="J53" s="12">
        <f>COUNT(J9:J50)</f>
        <v>40</v>
      </c>
    </row>
    <row r="54" spans="2:10" x14ac:dyDescent="0.25">
      <c r="C54" s="33"/>
      <c r="D54" s="33"/>
      <c r="E54" s="13">
        <f>E51/E53</f>
        <v>1</v>
      </c>
      <c r="F54" s="14">
        <f>F51/F53</f>
        <v>0.92682926829268297</v>
      </c>
      <c r="G54" s="14">
        <f>G51/G53</f>
        <v>0.97560975609756095</v>
      </c>
      <c r="H54" s="14"/>
      <c r="I54" s="14"/>
      <c r="J54" s="14">
        <f>J51/J53</f>
        <v>0</v>
      </c>
    </row>
    <row r="55" spans="2:10" x14ac:dyDescent="0.25">
      <c r="C55" s="33"/>
      <c r="D55" s="33"/>
      <c r="E55" s="13">
        <f>E52/E53</f>
        <v>0</v>
      </c>
      <c r="F55" s="13">
        <f>F52/F53</f>
        <v>7.3170731707317069E-2</v>
      </c>
      <c r="G55" s="14">
        <f>G52/G53</f>
        <v>2.4390243902439025E-2</v>
      </c>
      <c r="H55" s="14"/>
      <c r="I55" s="14"/>
      <c r="J55" s="14">
        <f>J52/J53</f>
        <v>1</v>
      </c>
    </row>
    <row r="56" spans="2:10" x14ac:dyDescent="0.25">
      <c r="C56" s="33"/>
      <c r="D56" s="33"/>
    </row>
    <row r="57" spans="2:10" x14ac:dyDescent="0.25">
      <c r="C57" s="7"/>
      <c r="D57" s="7"/>
    </row>
    <row r="58" spans="2:10" x14ac:dyDescent="0.25">
      <c r="E58" s="34"/>
      <c r="F58" s="34"/>
      <c r="G58" s="34"/>
      <c r="H58" s="34"/>
      <c r="I58" s="7"/>
    </row>
    <row r="59" spans="2:10" x14ac:dyDescent="0.25">
      <c r="E59" s="32" t="s">
        <v>17</v>
      </c>
      <c r="F59" s="32"/>
      <c r="G59" s="32"/>
      <c r="H59" s="32"/>
      <c r="I59" s="10"/>
    </row>
  </sheetData>
  <mergeCells count="12">
    <mergeCell ref="E59:H59"/>
    <mergeCell ref="C52:D52"/>
    <mergeCell ref="C53:D53"/>
    <mergeCell ref="C54:D54"/>
    <mergeCell ref="C55:D55"/>
    <mergeCell ref="C56:D56"/>
    <mergeCell ref="E58:H58"/>
    <mergeCell ref="B2:H2"/>
    <mergeCell ref="C3:H3"/>
    <mergeCell ref="E4:F4"/>
    <mergeCell ref="J4:K4"/>
    <mergeCell ref="C51:D51"/>
  </mergeCells>
  <pageMargins left="0.23622047244094491" right="0.23622047244094491" top="0.74803149606299213" bottom="0.74803149606299213" header="0.31496062992125984" footer="0.31496062992125984"/>
  <pageSetup scale="75" orientation="portrait"/>
  <ignoredErrors>
    <ignoredError sqref="F5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B241-CC97-4DBA-BC9C-9DDDEF402063}">
  <dimension ref="B2:K58"/>
  <sheetViews>
    <sheetView topLeftCell="D19" zoomScale="125" zoomScaleNormal="125" zoomScalePageLayoutView="125" workbookViewId="0">
      <selection activeCell="F32" sqref="F32:G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9" width="5.7109375" customWidth="1"/>
    <col min="10" max="10" width="8.7109375" customWidth="1"/>
    <col min="11" max="12" width="5.7109375" customWidth="1"/>
  </cols>
  <sheetData>
    <row r="2" spans="2:11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1"/>
      <c r="K2" s="1"/>
    </row>
    <row r="3" spans="2:11" x14ac:dyDescent="0.25">
      <c r="C3" s="28" t="s">
        <v>8</v>
      </c>
      <c r="D3" s="28"/>
      <c r="E3" s="28"/>
      <c r="F3" s="28"/>
      <c r="G3" s="28"/>
      <c r="H3" s="28"/>
      <c r="I3" s="28"/>
      <c r="J3" s="7"/>
      <c r="K3" s="7"/>
    </row>
    <row r="4" spans="2:11" x14ac:dyDescent="0.25">
      <c r="C4" t="s">
        <v>0</v>
      </c>
      <c r="D4" s="17" t="s">
        <v>91</v>
      </c>
      <c r="E4" s="29" t="s">
        <v>92</v>
      </c>
      <c r="F4" s="29"/>
      <c r="J4" s="30">
        <v>45560</v>
      </c>
      <c r="K4" s="30"/>
    </row>
    <row r="5" spans="2:11" ht="6.75" customHeight="1" x14ac:dyDescent="0.25">
      <c r="D5" s="3"/>
    </row>
    <row r="6" spans="2:11" x14ac:dyDescent="0.25">
      <c r="C6" t="s">
        <v>3</v>
      </c>
      <c r="D6" s="18" t="s">
        <v>138</v>
      </c>
      <c r="E6" s="7"/>
      <c r="F6" s="35" t="s">
        <v>23</v>
      </c>
      <c r="G6" s="35"/>
      <c r="H6" s="35"/>
      <c r="I6" s="35"/>
    </row>
    <row r="7" spans="2:11" ht="11.25" customHeight="1" x14ac:dyDescent="0.25"/>
    <row r="8" spans="2:11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5" t="s">
        <v>22</v>
      </c>
    </row>
    <row r="9" spans="2:11" x14ac:dyDescent="0.25">
      <c r="B9" s="8">
        <v>1</v>
      </c>
      <c r="C9" s="8" t="s">
        <v>131</v>
      </c>
      <c r="D9" s="2" t="s">
        <v>132</v>
      </c>
      <c r="E9" s="9">
        <v>80</v>
      </c>
      <c r="F9" s="9">
        <v>90</v>
      </c>
      <c r="G9" s="9">
        <v>80</v>
      </c>
      <c r="H9" s="9"/>
      <c r="I9" s="9"/>
      <c r="J9" s="6">
        <f>SUM(E9:I9)/5</f>
        <v>50</v>
      </c>
    </row>
    <row r="10" spans="2:11" x14ac:dyDescent="0.25">
      <c r="B10" s="8">
        <f>B9+1</f>
        <v>2</v>
      </c>
      <c r="C10" s="8" t="s">
        <v>93</v>
      </c>
      <c r="D10" s="2" t="s">
        <v>94</v>
      </c>
      <c r="E10" s="9">
        <v>85</v>
      </c>
      <c r="F10" s="9">
        <v>95</v>
      </c>
      <c r="G10" s="9">
        <v>80</v>
      </c>
      <c r="H10" s="9"/>
      <c r="I10" s="9"/>
      <c r="J10" s="6">
        <f t="shared" ref="J10:J49" si="0">SUM(E10:I10)/5</f>
        <v>52</v>
      </c>
    </row>
    <row r="11" spans="2:11" x14ac:dyDescent="0.25">
      <c r="B11" s="8">
        <f t="shared" ref="B11:B49" si="1">B10+1</f>
        <v>3</v>
      </c>
      <c r="C11" s="8" t="s">
        <v>133</v>
      </c>
      <c r="D11" s="2" t="s">
        <v>134</v>
      </c>
      <c r="E11" s="9">
        <v>85</v>
      </c>
      <c r="F11" s="9">
        <v>85</v>
      </c>
      <c r="G11" s="9">
        <v>80</v>
      </c>
      <c r="H11" s="9"/>
      <c r="I11" s="9"/>
      <c r="J11" s="6">
        <f t="shared" si="0"/>
        <v>50</v>
      </c>
    </row>
    <row r="12" spans="2:11" x14ac:dyDescent="0.25">
      <c r="B12" s="8">
        <v>4</v>
      </c>
      <c r="C12" s="8" t="s">
        <v>96</v>
      </c>
      <c r="D12" s="2" t="s">
        <v>95</v>
      </c>
      <c r="E12" s="9">
        <v>85</v>
      </c>
      <c r="F12" s="9">
        <v>80</v>
      </c>
      <c r="G12" s="9">
        <v>80</v>
      </c>
      <c r="H12" s="9"/>
      <c r="I12" s="9"/>
      <c r="J12" s="6">
        <f t="shared" si="0"/>
        <v>49</v>
      </c>
    </row>
    <row r="13" spans="2:11" x14ac:dyDescent="0.25">
      <c r="B13" s="8">
        <f t="shared" si="1"/>
        <v>5</v>
      </c>
      <c r="C13" s="8" t="s">
        <v>97</v>
      </c>
      <c r="D13" s="2" t="s">
        <v>98</v>
      </c>
      <c r="E13" s="9">
        <v>80</v>
      </c>
      <c r="F13" s="9">
        <v>85</v>
      </c>
      <c r="G13" s="9">
        <v>80</v>
      </c>
      <c r="H13" s="9"/>
      <c r="I13" s="9"/>
      <c r="J13" s="6">
        <f t="shared" si="0"/>
        <v>49</v>
      </c>
    </row>
    <row r="14" spans="2:11" x14ac:dyDescent="0.25">
      <c r="B14" s="8">
        <f t="shared" si="1"/>
        <v>6</v>
      </c>
      <c r="C14" s="8" t="s">
        <v>100</v>
      </c>
      <c r="D14" s="2" t="s">
        <v>99</v>
      </c>
      <c r="E14" s="9">
        <v>85</v>
      </c>
      <c r="F14" s="9">
        <v>90</v>
      </c>
      <c r="G14" s="9">
        <v>90</v>
      </c>
      <c r="H14" s="9"/>
      <c r="I14" s="9"/>
      <c r="J14" s="6">
        <f t="shared" si="0"/>
        <v>53</v>
      </c>
    </row>
    <row r="15" spans="2:11" x14ac:dyDescent="0.25">
      <c r="B15" s="8">
        <f t="shared" si="1"/>
        <v>7</v>
      </c>
      <c r="C15" s="8" t="s">
        <v>101</v>
      </c>
      <c r="D15" s="2" t="s">
        <v>102</v>
      </c>
      <c r="E15" s="9">
        <v>85</v>
      </c>
      <c r="F15" s="9">
        <v>90</v>
      </c>
      <c r="G15" s="9">
        <v>90</v>
      </c>
      <c r="H15" s="9"/>
      <c r="I15" s="9"/>
      <c r="J15" s="6">
        <f t="shared" si="0"/>
        <v>53</v>
      </c>
    </row>
    <row r="16" spans="2:11" x14ac:dyDescent="0.25">
      <c r="B16" s="8">
        <f>B15+1</f>
        <v>8</v>
      </c>
      <c r="C16" s="8" t="s">
        <v>104</v>
      </c>
      <c r="D16" s="2" t="s">
        <v>103</v>
      </c>
      <c r="E16" s="9">
        <v>90</v>
      </c>
      <c r="F16" s="9">
        <v>0</v>
      </c>
      <c r="G16" s="9">
        <v>80</v>
      </c>
      <c r="H16" s="9"/>
      <c r="I16" s="9"/>
      <c r="J16" s="6">
        <f t="shared" si="0"/>
        <v>34</v>
      </c>
    </row>
    <row r="17" spans="2:10" x14ac:dyDescent="0.25">
      <c r="B17" s="8">
        <f t="shared" si="1"/>
        <v>9</v>
      </c>
      <c r="C17" s="8" t="s">
        <v>106</v>
      </c>
      <c r="D17" s="2" t="s">
        <v>105</v>
      </c>
      <c r="E17" s="9">
        <v>85</v>
      </c>
      <c r="F17" s="9">
        <v>85</v>
      </c>
      <c r="G17" s="9">
        <v>80</v>
      </c>
      <c r="H17" s="9"/>
      <c r="I17" s="9"/>
      <c r="J17" s="6">
        <f t="shared" si="0"/>
        <v>50</v>
      </c>
    </row>
    <row r="18" spans="2:10" x14ac:dyDescent="0.25">
      <c r="B18" s="8">
        <f t="shared" si="1"/>
        <v>10</v>
      </c>
      <c r="C18" s="8" t="s">
        <v>108</v>
      </c>
      <c r="D18" s="2" t="s">
        <v>107</v>
      </c>
      <c r="E18" s="9">
        <v>80</v>
      </c>
      <c r="F18" s="9">
        <v>90</v>
      </c>
      <c r="G18" s="9">
        <v>90</v>
      </c>
      <c r="H18" s="9"/>
      <c r="I18" s="9"/>
      <c r="J18" s="6">
        <f t="shared" si="0"/>
        <v>52</v>
      </c>
    </row>
    <row r="19" spans="2:10" x14ac:dyDescent="0.25">
      <c r="B19" s="8">
        <f t="shared" si="1"/>
        <v>11</v>
      </c>
      <c r="C19" s="8" t="s">
        <v>110</v>
      </c>
      <c r="D19" s="2" t="s">
        <v>109</v>
      </c>
      <c r="E19" s="9">
        <v>80</v>
      </c>
      <c r="F19" s="9">
        <v>0</v>
      </c>
      <c r="G19" s="9">
        <v>0</v>
      </c>
      <c r="H19" s="9"/>
      <c r="I19" s="9"/>
      <c r="J19" s="6">
        <f t="shared" si="0"/>
        <v>16</v>
      </c>
    </row>
    <row r="20" spans="2:10" x14ac:dyDescent="0.25">
      <c r="B20" s="8">
        <f t="shared" si="1"/>
        <v>12</v>
      </c>
      <c r="C20" s="8" t="s">
        <v>112</v>
      </c>
      <c r="D20" s="2" t="s">
        <v>111</v>
      </c>
      <c r="E20" s="9">
        <v>80</v>
      </c>
      <c r="F20" s="9">
        <v>80</v>
      </c>
      <c r="G20" s="9">
        <v>80</v>
      </c>
      <c r="H20" s="9"/>
      <c r="I20" s="9"/>
      <c r="J20" s="6">
        <f t="shared" si="0"/>
        <v>48</v>
      </c>
    </row>
    <row r="21" spans="2:10" x14ac:dyDescent="0.25">
      <c r="B21" s="8">
        <f t="shared" si="1"/>
        <v>13</v>
      </c>
      <c r="C21" s="8" t="s">
        <v>114</v>
      </c>
      <c r="D21" s="2" t="s">
        <v>113</v>
      </c>
      <c r="E21" s="9">
        <v>80</v>
      </c>
      <c r="F21" s="9">
        <v>90</v>
      </c>
      <c r="G21" s="9">
        <v>90</v>
      </c>
      <c r="H21" s="9"/>
      <c r="I21" s="9"/>
      <c r="J21" s="6">
        <f t="shared" si="0"/>
        <v>52</v>
      </c>
    </row>
    <row r="22" spans="2:10" x14ac:dyDescent="0.25">
      <c r="B22" s="8">
        <v>14</v>
      </c>
      <c r="C22" s="8" t="s">
        <v>116</v>
      </c>
      <c r="D22" s="2" t="s">
        <v>115</v>
      </c>
      <c r="E22" s="9">
        <v>80</v>
      </c>
      <c r="F22" s="9">
        <v>85</v>
      </c>
      <c r="G22" s="9">
        <v>90</v>
      </c>
      <c r="H22" s="9"/>
      <c r="I22" s="9"/>
      <c r="J22" s="6">
        <f t="shared" si="0"/>
        <v>51</v>
      </c>
    </row>
    <row r="23" spans="2:10" x14ac:dyDescent="0.25">
      <c r="B23" s="8">
        <f t="shared" si="1"/>
        <v>15</v>
      </c>
      <c r="C23" s="8" t="s">
        <v>118</v>
      </c>
      <c r="D23" s="2" t="s">
        <v>117</v>
      </c>
      <c r="E23" s="9">
        <v>85</v>
      </c>
      <c r="F23" s="9">
        <v>90</v>
      </c>
      <c r="G23" s="9">
        <v>90</v>
      </c>
      <c r="H23" s="9"/>
      <c r="I23" s="9"/>
      <c r="J23" s="6">
        <f t="shared" si="0"/>
        <v>53</v>
      </c>
    </row>
    <row r="24" spans="2:10" x14ac:dyDescent="0.25">
      <c r="B24" s="8">
        <f t="shared" si="1"/>
        <v>16</v>
      </c>
      <c r="C24" s="8" t="s">
        <v>120</v>
      </c>
      <c r="D24" s="2" t="s">
        <v>119</v>
      </c>
      <c r="E24" s="9">
        <v>80</v>
      </c>
      <c r="F24" s="9">
        <v>85</v>
      </c>
      <c r="G24" s="9">
        <v>90</v>
      </c>
      <c r="H24" s="9"/>
      <c r="I24" s="9"/>
      <c r="J24" s="6">
        <f t="shared" si="0"/>
        <v>51</v>
      </c>
    </row>
    <row r="25" spans="2:10" x14ac:dyDescent="0.25">
      <c r="B25" s="8">
        <f t="shared" si="1"/>
        <v>17</v>
      </c>
      <c r="C25" s="8" t="s">
        <v>122</v>
      </c>
      <c r="D25" s="2" t="s">
        <v>121</v>
      </c>
      <c r="E25" s="9">
        <v>85</v>
      </c>
      <c r="F25" s="9">
        <v>85</v>
      </c>
      <c r="G25" s="9">
        <v>90</v>
      </c>
      <c r="H25" s="9"/>
      <c r="I25" s="9"/>
      <c r="J25" s="6">
        <f t="shared" si="0"/>
        <v>52</v>
      </c>
    </row>
    <row r="26" spans="2:10" x14ac:dyDescent="0.25">
      <c r="B26" s="8">
        <f t="shared" si="1"/>
        <v>18</v>
      </c>
      <c r="C26" s="8" t="s">
        <v>123</v>
      </c>
      <c r="D26" s="2" t="s">
        <v>135</v>
      </c>
      <c r="E26" s="9">
        <v>85</v>
      </c>
      <c r="F26" s="9">
        <v>90</v>
      </c>
      <c r="G26" s="9">
        <v>90</v>
      </c>
      <c r="H26" s="9"/>
      <c r="I26" s="9"/>
      <c r="J26" s="6">
        <f t="shared" si="0"/>
        <v>53</v>
      </c>
    </row>
    <row r="27" spans="2:10" x14ac:dyDescent="0.25">
      <c r="B27" s="8">
        <f t="shared" si="1"/>
        <v>19</v>
      </c>
      <c r="C27" s="8" t="s">
        <v>125</v>
      </c>
      <c r="D27" s="2" t="s">
        <v>124</v>
      </c>
      <c r="E27" s="9">
        <v>85</v>
      </c>
      <c r="F27" s="9">
        <v>90</v>
      </c>
      <c r="G27" s="9">
        <v>90</v>
      </c>
      <c r="H27" s="9"/>
      <c r="I27" s="9"/>
      <c r="J27" s="6">
        <f t="shared" si="0"/>
        <v>53</v>
      </c>
    </row>
    <row r="28" spans="2:10" x14ac:dyDescent="0.25">
      <c r="B28" s="8">
        <f t="shared" si="1"/>
        <v>20</v>
      </c>
      <c r="C28" s="8" t="s">
        <v>126</v>
      </c>
      <c r="D28" s="2" t="s">
        <v>136</v>
      </c>
      <c r="E28" s="9">
        <v>100</v>
      </c>
      <c r="F28" s="9">
        <v>90</v>
      </c>
      <c r="G28" s="9">
        <v>100</v>
      </c>
      <c r="H28" s="9"/>
      <c r="I28" s="9"/>
      <c r="J28" s="6">
        <f t="shared" si="0"/>
        <v>58</v>
      </c>
    </row>
    <row r="29" spans="2:10" x14ac:dyDescent="0.25">
      <c r="B29" s="8">
        <f t="shared" si="1"/>
        <v>21</v>
      </c>
      <c r="C29" s="8" t="s">
        <v>59</v>
      </c>
      <c r="D29" s="2" t="s">
        <v>137</v>
      </c>
      <c r="E29" s="9">
        <v>70</v>
      </c>
      <c r="F29" s="9">
        <v>0</v>
      </c>
      <c r="G29" s="9">
        <v>0</v>
      </c>
      <c r="H29" s="9"/>
      <c r="I29" s="9"/>
      <c r="J29" s="6">
        <f t="shared" si="0"/>
        <v>14</v>
      </c>
    </row>
    <row r="30" spans="2:10" x14ac:dyDescent="0.25">
      <c r="B30" s="8">
        <f t="shared" si="1"/>
        <v>22</v>
      </c>
      <c r="C30" s="8" t="s">
        <v>127</v>
      </c>
      <c r="D30" s="2" t="s">
        <v>128</v>
      </c>
      <c r="E30" s="9">
        <v>85</v>
      </c>
      <c r="F30" s="9">
        <v>90</v>
      </c>
      <c r="G30" s="9">
        <v>90</v>
      </c>
      <c r="H30" s="9"/>
      <c r="I30" s="9"/>
      <c r="J30" s="6">
        <f t="shared" si="0"/>
        <v>53</v>
      </c>
    </row>
    <row r="31" spans="2:10" x14ac:dyDescent="0.25">
      <c r="B31" s="8">
        <f t="shared" si="1"/>
        <v>23</v>
      </c>
      <c r="C31" s="8" t="s">
        <v>129</v>
      </c>
      <c r="D31" s="20" t="s">
        <v>130</v>
      </c>
      <c r="E31" s="9">
        <v>85</v>
      </c>
      <c r="F31" s="9">
        <v>85</v>
      </c>
      <c r="G31" s="9">
        <v>90</v>
      </c>
      <c r="H31" s="9"/>
      <c r="I31" s="9"/>
      <c r="J31" s="6">
        <f t="shared" si="0"/>
        <v>52</v>
      </c>
    </row>
    <row r="32" spans="2:10" x14ac:dyDescent="0.25">
      <c r="B32" s="8">
        <f>B31+1</f>
        <v>24</v>
      </c>
      <c r="C32" s="8"/>
      <c r="D32" s="19"/>
      <c r="E32" s="9">
        <f>SUM(E9:E31)/23</f>
        <v>83.478260869565219</v>
      </c>
      <c r="F32" s="9">
        <f>SUM(F9:F31)/23</f>
        <v>76.086956521739125</v>
      </c>
      <c r="G32" s="9">
        <f>SUM(G9:G31)/23</f>
        <v>79.130434782608702</v>
      </c>
      <c r="H32" s="9"/>
      <c r="I32" s="9"/>
      <c r="J32" s="6">
        <f t="shared" si="0"/>
        <v>47.739130434782609</v>
      </c>
    </row>
    <row r="33" spans="2:10" x14ac:dyDescent="0.25">
      <c r="B33" s="8">
        <f>B32+1</f>
        <v>25</v>
      </c>
      <c r="C33" s="8"/>
      <c r="D33" s="19"/>
      <c r="E33" s="9"/>
      <c r="F33" s="9"/>
      <c r="G33" s="9"/>
      <c r="H33" s="9"/>
      <c r="I33" s="9"/>
      <c r="J33" s="6">
        <f t="shared" si="0"/>
        <v>0</v>
      </c>
    </row>
    <row r="34" spans="2:10" x14ac:dyDescent="0.25">
      <c r="B34" s="8">
        <f>B33+1</f>
        <v>26</v>
      </c>
      <c r="C34" s="8"/>
      <c r="D34" s="19"/>
      <c r="E34" s="9"/>
      <c r="F34" s="9"/>
      <c r="G34" s="9"/>
      <c r="H34" s="9"/>
      <c r="I34" s="9"/>
      <c r="J34" s="6">
        <f t="shared" si="0"/>
        <v>0</v>
      </c>
    </row>
    <row r="35" spans="2:10" x14ac:dyDescent="0.25">
      <c r="B35" s="8">
        <f t="shared" si="1"/>
        <v>27</v>
      </c>
      <c r="C35" s="8"/>
      <c r="D35" s="19"/>
      <c r="E35" s="9"/>
      <c r="F35" s="9"/>
      <c r="G35" s="9"/>
      <c r="H35" s="9"/>
      <c r="I35" s="9"/>
      <c r="J35" s="6">
        <f t="shared" si="0"/>
        <v>0</v>
      </c>
    </row>
    <row r="36" spans="2:10" x14ac:dyDescent="0.25">
      <c r="B36" s="8">
        <f t="shared" si="1"/>
        <v>28</v>
      </c>
      <c r="C36" s="8"/>
      <c r="D36" s="8"/>
      <c r="E36" s="9"/>
      <c r="F36" s="9"/>
      <c r="G36" s="9"/>
      <c r="H36" s="9"/>
      <c r="I36" s="9"/>
      <c r="J36" s="6">
        <f t="shared" si="0"/>
        <v>0</v>
      </c>
    </row>
    <row r="37" spans="2:10" x14ac:dyDescent="0.25">
      <c r="B37" s="8">
        <f t="shared" si="1"/>
        <v>29</v>
      </c>
      <c r="C37" s="8"/>
      <c r="D37" s="8"/>
      <c r="E37" s="9"/>
      <c r="F37" s="9"/>
      <c r="G37" s="9"/>
      <c r="H37" s="9"/>
      <c r="I37" s="9"/>
      <c r="J37" s="6">
        <f t="shared" si="0"/>
        <v>0</v>
      </c>
    </row>
    <row r="38" spans="2:10" x14ac:dyDescent="0.25">
      <c r="B38" s="8">
        <f t="shared" si="1"/>
        <v>30</v>
      </c>
      <c r="C38" s="8"/>
      <c r="D38" s="8"/>
      <c r="E38" s="9"/>
      <c r="F38" s="9"/>
      <c r="G38" s="9"/>
      <c r="H38" s="9"/>
      <c r="I38" s="9"/>
      <c r="J38" s="6">
        <f t="shared" si="0"/>
        <v>0</v>
      </c>
    </row>
    <row r="39" spans="2:10" x14ac:dyDescent="0.25">
      <c r="B39" s="8">
        <f t="shared" si="1"/>
        <v>31</v>
      </c>
      <c r="C39" s="8"/>
      <c r="D39" s="8"/>
      <c r="E39" s="9"/>
      <c r="F39" s="9"/>
      <c r="G39" s="9"/>
      <c r="H39" s="9"/>
      <c r="I39" s="9"/>
      <c r="J39" s="6">
        <f t="shared" si="0"/>
        <v>0</v>
      </c>
    </row>
    <row r="40" spans="2:10" x14ac:dyDescent="0.25">
      <c r="B40" s="8">
        <f t="shared" si="1"/>
        <v>32</v>
      </c>
      <c r="C40" s="8"/>
      <c r="D40" s="8"/>
      <c r="E40" s="9"/>
      <c r="F40" s="9"/>
      <c r="G40" s="9"/>
      <c r="H40" s="9"/>
      <c r="I40" s="9"/>
      <c r="J40" s="6">
        <f t="shared" si="0"/>
        <v>0</v>
      </c>
    </row>
    <row r="41" spans="2:10" x14ac:dyDescent="0.25">
      <c r="B41" s="8">
        <f t="shared" si="1"/>
        <v>33</v>
      </c>
      <c r="C41" s="4"/>
      <c r="D41" s="8"/>
      <c r="E41" s="9"/>
      <c r="F41" s="9"/>
      <c r="G41" s="9"/>
      <c r="H41" s="9"/>
      <c r="I41" s="9"/>
      <c r="J41" s="6">
        <f t="shared" si="0"/>
        <v>0</v>
      </c>
    </row>
    <row r="42" spans="2:10" x14ac:dyDescent="0.25">
      <c r="B42" s="8">
        <f t="shared" si="1"/>
        <v>34</v>
      </c>
      <c r="C42" s="4"/>
      <c r="D42" s="8"/>
      <c r="E42" s="9"/>
      <c r="F42" s="9"/>
      <c r="G42" s="9"/>
      <c r="H42" s="9"/>
      <c r="I42" s="9"/>
      <c r="J42" s="6">
        <f t="shared" si="0"/>
        <v>0</v>
      </c>
    </row>
    <row r="43" spans="2:10" x14ac:dyDescent="0.25">
      <c r="B43" s="8">
        <f t="shared" si="1"/>
        <v>35</v>
      </c>
      <c r="C43" s="4"/>
      <c r="D43" s="8"/>
      <c r="E43" s="9"/>
      <c r="F43" s="9"/>
      <c r="G43" s="9"/>
      <c r="H43" s="9"/>
      <c r="I43" s="9"/>
      <c r="J43" s="6">
        <f t="shared" si="0"/>
        <v>0</v>
      </c>
    </row>
    <row r="44" spans="2:10" x14ac:dyDescent="0.25">
      <c r="B44" s="8">
        <f t="shared" si="1"/>
        <v>36</v>
      </c>
      <c r="C44" s="4"/>
      <c r="D44" s="8"/>
      <c r="E44" s="9"/>
      <c r="F44" s="9"/>
      <c r="G44" s="9"/>
      <c r="H44" s="9"/>
      <c r="I44" s="9"/>
      <c r="J44" s="6">
        <f t="shared" si="0"/>
        <v>0</v>
      </c>
    </row>
    <row r="45" spans="2:10" x14ac:dyDescent="0.25">
      <c r="B45" s="8">
        <f t="shared" si="1"/>
        <v>37</v>
      </c>
      <c r="C45" s="4"/>
      <c r="D45" s="8"/>
      <c r="E45" s="9"/>
      <c r="F45" s="9"/>
      <c r="G45" s="9"/>
      <c r="H45" s="9"/>
      <c r="I45" s="9"/>
      <c r="J45" s="6">
        <f t="shared" si="0"/>
        <v>0</v>
      </c>
    </row>
    <row r="46" spans="2:10" x14ac:dyDescent="0.25">
      <c r="B46" s="8">
        <f t="shared" si="1"/>
        <v>38</v>
      </c>
      <c r="C46" s="4"/>
      <c r="D46" s="8"/>
      <c r="E46" s="9"/>
      <c r="F46" s="9"/>
      <c r="G46" s="9"/>
      <c r="H46" s="9"/>
      <c r="I46" s="9"/>
      <c r="J46" s="6">
        <f t="shared" si="0"/>
        <v>0</v>
      </c>
    </row>
    <row r="47" spans="2:10" x14ac:dyDescent="0.25">
      <c r="B47" s="8">
        <f t="shared" si="1"/>
        <v>39</v>
      </c>
      <c r="C47" s="4"/>
      <c r="D47" s="8"/>
      <c r="E47" s="9"/>
      <c r="F47" s="9"/>
      <c r="G47" s="9"/>
      <c r="H47" s="9"/>
      <c r="I47" s="9"/>
      <c r="J47" s="6">
        <f t="shared" si="0"/>
        <v>0</v>
      </c>
    </row>
    <row r="48" spans="2:10" x14ac:dyDescent="0.25">
      <c r="B48" s="8">
        <f t="shared" si="1"/>
        <v>40</v>
      </c>
      <c r="C48" s="4"/>
      <c r="D48" s="8"/>
      <c r="E48" s="9"/>
      <c r="F48" s="9"/>
      <c r="G48" s="9"/>
      <c r="H48" s="9"/>
      <c r="I48" s="9"/>
      <c r="J48" s="6">
        <f t="shared" si="0"/>
        <v>0</v>
      </c>
    </row>
    <row r="49" spans="2:10" x14ac:dyDescent="0.25">
      <c r="B49" s="8">
        <f t="shared" si="1"/>
        <v>41</v>
      </c>
      <c r="C49" s="2"/>
      <c r="D49" s="16"/>
      <c r="E49" s="2"/>
      <c r="F49" s="2"/>
      <c r="G49" s="2"/>
      <c r="H49" s="2"/>
      <c r="I49" s="2"/>
      <c r="J49" s="6">
        <f t="shared" si="0"/>
        <v>0</v>
      </c>
    </row>
    <row r="50" spans="2:10" x14ac:dyDescent="0.25">
      <c r="C50" s="31"/>
      <c r="D50" s="31"/>
      <c r="E50" s="11">
        <f t="shared" ref="E50:I50" si="2">COUNTIF(E9:E49,"&gt;=70")</f>
        <v>24</v>
      </c>
      <c r="F50" s="11">
        <f t="shared" si="2"/>
        <v>21</v>
      </c>
      <c r="G50" s="11">
        <f t="shared" si="2"/>
        <v>22</v>
      </c>
      <c r="H50" s="11">
        <f t="shared" si="2"/>
        <v>0</v>
      </c>
      <c r="I50" s="11">
        <f t="shared" si="2"/>
        <v>0</v>
      </c>
      <c r="J50" s="15">
        <f>COUNTIF(J9:J44,"&gt;=70")</f>
        <v>0</v>
      </c>
    </row>
    <row r="51" spans="2:10" x14ac:dyDescent="0.25">
      <c r="C51" s="33"/>
      <c r="D51" s="33"/>
      <c r="E51" s="12">
        <f>COUNTIF(E9:E49,"&lt;70")</f>
        <v>0</v>
      </c>
      <c r="F51" s="12">
        <f>COUNTIF(F9:F49,"&lt;70")</f>
        <v>3</v>
      </c>
      <c r="G51" s="12">
        <f>COUNTIF(G9:G49,"&lt;70")</f>
        <v>2</v>
      </c>
      <c r="H51" s="12"/>
      <c r="I51" s="12"/>
      <c r="J51" s="12">
        <f>COUNTIF(J9:J49,"&lt;70")</f>
        <v>41</v>
      </c>
    </row>
    <row r="52" spans="2:10" x14ac:dyDescent="0.25">
      <c r="C52" s="33"/>
      <c r="D52" s="33"/>
      <c r="E52" s="12">
        <f>COUNT(E9:E49)</f>
        <v>24</v>
      </c>
      <c r="F52" s="12">
        <f>COUNT(F9:F49)</f>
        <v>24</v>
      </c>
      <c r="G52" s="12">
        <f>COUNT(G9:G49)</f>
        <v>24</v>
      </c>
      <c r="H52" s="12"/>
      <c r="I52" s="12"/>
      <c r="J52" s="12">
        <f>COUNT(J9:J49)</f>
        <v>41</v>
      </c>
    </row>
    <row r="53" spans="2:10" x14ac:dyDescent="0.25">
      <c r="C53" s="33"/>
      <c r="D53" s="33"/>
      <c r="E53" s="13">
        <f>E50/E52</f>
        <v>1</v>
      </c>
      <c r="F53" s="14">
        <f t="shared" ref="F53:J53" si="3">F50/F52</f>
        <v>0.875</v>
      </c>
      <c r="G53" s="14">
        <f t="shared" si="3"/>
        <v>0.91666666666666663</v>
      </c>
      <c r="H53" s="14"/>
      <c r="I53" s="14"/>
      <c r="J53" s="14">
        <f t="shared" si="3"/>
        <v>0</v>
      </c>
    </row>
    <row r="54" spans="2:10" x14ac:dyDescent="0.25">
      <c r="C54" s="33"/>
      <c r="D54" s="33"/>
      <c r="E54" s="13">
        <f>E51/E52</f>
        <v>0</v>
      </c>
      <c r="F54" s="13">
        <f t="shared" ref="F54:J54" si="4">F51/F52</f>
        <v>0.125</v>
      </c>
      <c r="G54" s="14">
        <f t="shared" si="4"/>
        <v>8.3333333333333329E-2</v>
      </c>
      <c r="H54" s="14"/>
      <c r="I54" s="14"/>
      <c r="J54" s="14">
        <f t="shared" si="4"/>
        <v>1</v>
      </c>
    </row>
    <row r="55" spans="2:10" x14ac:dyDescent="0.25">
      <c r="C55" s="33"/>
      <c r="D55" s="33"/>
    </row>
    <row r="56" spans="2:10" x14ac:dyDescent="0.25">
      <c r="C56" s="7"/>
      <c r="D56" s="7"/>
    </row>
    <row r="57" spans="2:10" x14ac:dyDescent="0.25">
      <c r="E57" s="34"/>
      <c r="F57" s="34"/>
      <c r="G57" s="34"/>
      <c r="H57" s="34"/>
      <c r="I57" s="34"/>
    </row>
    <row r="58" spans="2:10" x14ac:dyDescent="0.25">
      <c r="E58" s="32" t="s">
        <v>17</v>
      </c>
      <c r="F58" s="32"/>
      <c r="G58" s="32"/>
      <c r="H58" s="32"/>
      <c r="I58" s="32"/>
    </row>
  </sheetData>
  <mergeCells count="13">
    <mergeCell ref="C50:D50"/>
    <mergeCell ref="B2:I2"/>
    <mergeCell ref="C3:I3"/>
    <mergeCell ref="E4:F4"/>
    <mergeCell ref="J4:K4"/>
    <mergeCell ref="F6:I6"/>
    <mergeCell ref="E58:I58"/>
    <mergeCell ref="C51:D51"/>
    <mergeCell ref="C52:D52"/>
    <mergeCell ref="C53:D53"/>
    <mergeCell ref="C54:D54"/>
    <mergeCell ref="C55:D55"/>
    <mergeCell ref="E57:I57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topLeftCell="A6" zoomScale="84" zoomScaleNormal="84" zoomScalePageLayoutView="84" workbookViewId="0">
      <selection activeCell="K27" sqref="K27:L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"/>
      <c r="O2" s="1"/>
    </row>
    <row r="3" spans="2:1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7"/>
      <c r="O3" s="7"/>
    </row>
    <row r="4" spans="2:15" x14ac:dyDescent="0.25">
      <c r="C4" t="s">
        <v>0</v>
      </c>
      <c r="D4" s="47" t="s">
        <v>139</v>
      </c>
      <c r="E4" s="47"/>
      <c r="F4" s="47"/>
      <c r="G4" s="47"/>
      <c r="I4" t="s">
        <v>1</v>
      </c>
      <c r="J4" s="29" t="s">
        <v>140</v>
      </c>
      <c r="K4" s="29"/>
      <c r="M4" t="s">
        <v>2</v>
      </c>
      <c r="N4" s="30">
        <v>45560</v>
      </c>
      <c r="O4" s="30"/>
    </row>
    <row r="5" spans="2:15" ht="6.75" customHeight="1" x14ac:dyDescent="0.25">
      <c r="D5" s="3"/>
      <c r="E5" s="3"/>
      <c r="F5" s="3"/>
      <c r="G5" s="3"/>
    </row>
    <row r="6" spans="2:15" x14ac:dyDescent="0.25">
      <c r="C6" t="s">
        <v>3</v>
      </c>
      <c r="D6" s="29" t="s">
        <v>235</v>
      </c>
      <c r="E6" s="29"/>
      <c r="F6" s="29"/>
      <c r="G6" s="29"/>
      <c r="I6" s="33" t="s">
        <v>21</v>
      </c>
      <c r="J6" s="33"/>
      <c r="K6" s="35" t="s">
        <v>23</v>
      </c>
      <c r="L6" s="35"/>
      <c r="M6" s="35"/>
    </row>
    <row r="7" spans="2:15" ht="11.25" customHeight="1" x14ac:dyDescent="0.25"/>
    <row r="8" spans="2:15" x14ac:dyDescent="0.25">
      <c r="B8" s="2" t="s">
        <v>4</v>
      </c>
      <c r="C8" s="2" t="s">
        <v>6</v>
      </c>
      <c r="D8" s="48" t="s">
        <v>5</v>
      </c>
      <c r="E8" s="48"/>
      <c r="F8" s="48"/>
      <c r="G8" s="48"/>
      <c r="H8" s="48"/>
      <c r="I8" s="48"/>
      <c r="J8" s="9" t="s">
        <v>7</v>
      </c>
      <c r="K8" s="9" t="s">
        <v>10</v>
      </c>
      <c r="L8" s="9" t="s">
        <v>11</v>
      </c>
      <c r="M8" s="9" t="s">
        <v>12</v>
      </c>
      <c r="N8" s="5" t="s">
        <v>22</v>
      </c>
    </row>
    <row r="9" spans="2:15" x14ac:dyDescent="0.25">
      <c r="B9" s="8">
        <v>1</v>
      </c>
      <c r="C9" s="8" t="s">
        <v>24</v>
      </c>
      <c r="D9" s="42" t="s">
        <v>25</v>
      </c>
      <c r="E9" s="42"/>
      <c r="F9" s="42"/>
      <c r="G9" s="42"/>
      <c r="H9" s="42"/>
      <c r="I9" s="42"/>
      <c r="J9" s="9">
        <v>100</v>
      </c>
      <c r="K9" s="9">
        <v>80</v>
      </c>
      <c r="L9" s="9">
        <v>80</v>
      </c>
      <c r="M9" s="9"/>
      <c r="N9" s="6">
        <f t="shared" ref="N9:N42" si="0">SUM(J9:M9)/4</f>
        <v>65</v>
      </c>
    </row>
    <row r="10" spans="2:15" x14ac:dyDescent="0.25">
      <c r="B10" s="8">
        <f t="shared" ref="B10" si="1">B9+1</f>
        <v>2</v>
      </c>
      <c r="C10" s="8" t="s">
        <v>26</v>
      </c>
      <c r="D10" s="42" t="s">
        <v>27</v>
      </c>
      <c r="E10" s="42"/>
      <c r="F10" s="42"/>
      <c r="G10" s="42"/>
      <c r="H10" s="42"/>
      <c r="I10" s="42"/>
      <c r="J10" s="9">
        <v>100</v>
      </c>
      <c r="K10" s="9">
        <v>80</v>
      </c>
      <c r="L10" s="9">
        <v>80</v>
      </c>
      <c r="M10" s="9"/>
      <c r="N10" s="6">
        <f t="shared" si="0"/>
        <v>65</v>
      </c>
    </row>
    <row r="11" spans="2:15" x14ac:dyDescent="0.25">
      <c r="B11" s="8">
        <v>3</v>
      </c>
      <c r="C11" s="8" t="s">
        <v>28</v>
      </c>
      <c r="D11" s="42" t="s">
        <v>29</v>
      </c>
      <c r="E11" s="42"/>
      <c r="F11" s="42"/>
      <c r="G11" s="42"/>
      <c r="H11" s="42"/>
      <c r="I11" s="42"/>
      <c r="J11" s="9">
        <v>80</v>
      </c>
      <c r="K11" s="9">
        <v>70</v>
      </c>
      <c r="L11" s="9">
        <v>80</v>
      </c>
      <c r="M11" s="9"/>
      <c r="N11" s="6">
        <f t="shared" si="0"/>
        <v>57.5</v>
      </c>
    </row>
    <row r="12" spans="2:15" x14ac:dyDescent="0.25">
      <c r="B12" s="8">
        <v>4</v>
      </c>
      <c r="C12" s="8" t="s">
        <v>60</v>
      </c>
      <c r="D12" s="44" t="s">
        <v>58</v>
      </c>
      <c r="E12" s="45"/>
      <c r="F12" s="45"/>
      <c r="G12" s="45"/>
      <c r="H12" s="45"/>
      <c r="I12" s="46"/>
      <c r="J12" s="9">
        <v>100</v>
      </c>
      <c r="K12" s="9">
        <v>80</v>
      </c>
      <c r="L12" s="9">
        <v>80</v>
      </c>
      <c r="M12" s="9"/>
      <c r="N12" s="6">
        <f t="shared" si="0"/>
        <v>65</v>
      </c>
    </row>
    <row r="13" spans="2:15" x14ac:dyDescent="0.25">
      <c r="B13" s="8">
        <v>5</v>
      </c>
      <c r="C13" s="8" t="s">
        <v>30</v>
      </c>
      <c r="D13" s="42" t="s">
        <v>31</v>
      </c>
      <c r="E13" s="42"/>
      <c r="F13" s="42"/>
      <c r="G13" s="42"/>
      <c r="H13" s="42"/>
      <c r="I13" s="42"/>
      <c r="J13" s="9">
        <v>100</v>
      </c>
      <c r="K13" s="9">
        <v>100</v>
      </c>
      <c r="L13" s="9">
        <v>100</v>
      </c>
      <c r="M13" s="9"/>
      <c r="N13" s="6">
        <f t="shared" si="0"/>
        <v>75</v>
      </c>
    </row>
    <row r="14" spans="2:15" x14ac:dyDescent="0.25">
      <c r="B14" s="8">
        <v>6</v>
      </c>
      <c r="C14" s="8" t="s">
        <v>32</v>
      </c>
      <c r="D14" s="42" t="s">
        <v>33</v>
      </c>
      <c r="E14" s="42"/>
      <c r="F14" s="42"/>
      <c r="G14" s="42"/>
      <c r="H14" s="42"/>
      <c r="I14" s="42"/>
      <c r="J14" s="9">
        <v>80</v>
      </c>
      <c r="K14" s="9">
        <v>90</v>
      </c>
      <c r="L14" s="9">
        <v>90</v>
      </c>
      <c r="M14" s="9"/>
      <c r="N14" s="6">
        <f t="shared" si="0"/>
        <v>65</v>
      </c>
    </row>
    <row r="15" spans="2:15" x14ac:dyDescent="0.25">
      <c r="B15" s="8">
        <v>7</v>
      </c>
      <c r="C15" s="8" t="s">
        <v>34</v>
      </c>
      <c r="D15" s="42" t="s">
        <v>35</v>
      </c>
      <c r="E15" s="42"/>
      <c r="F15" s="42"/>
      <c r="G15" s="42"/>
      <c r="H15" s="42"/>
      <c r="I15" s="42"/>
      <c r="J15" s="9">
        <v>70</v>
      </c>
      <c r="K15" s="9">
        <v>0</v>
      </c>
      <c r="L15" s="9">
        <v>0</v>
      </c>
      <c r="M15" s="9"/>
      <c r="N15" s="6">
        <f t="shared" si="0"/>
        <v>17.5</v>
      </c>
    </row>
    <row r="16" spans="2:15" x14ac:dyDescent="0.25">
      <c r="B16" s="8">
        <v>8</v>
      </c>
      <c r="C16" s="8" t="s">
        <v>36</v>
      </c>
      <c r="D16" s="42" t="s">
        <v>37</v>
      </c>
      <c r="E16" s="42"/>
      <c r="F16" s="42"/>
      <c r="G16" s="42"/>
      <c r="H16" s="42"/>
      <c r="I16" s="42"/>
      <c r="J16" s="9">
        <v>70</v>
      </c>
      <c r="K16" s="9">
        <v>0</v>
      </c>
      <c r="L16" s="9">
        <v>0</v>
      </c>
      <c r="M16" s="9"/>
      <c r="N16" s="6">
        <f t="shared" si="0"/>
        <v>17.5</v>
      </c>
    </row>
    <row r="17" spans="2:14" x14ac:dyDescent="0.25">
      <c r="B17" s="8">
        <v>9</v>
      </c>
      <c r="C17" s="8" t="s">
        <v>38</v>
      </c>
      <c r="D17" s="42" t="s">
        <v>39</v>
      </c>
      <c r="E17" s="42"/>
      <c r="F17" s="42"/>
      <c r="G17" s="42"/>
      <c r="H17" s="42"/>
      <c r="I17" s="42"/>
      <c r="J17" s="9">
        <v>80</v>
      </c>
      <c r="K17" s="9">
        <v>80</v>
      </c>
      <c r="L17" s="9">
        <v>90</v>
      </c>
      <c r="M17" s="9"/>
      <c r="N17" s="6">
        <f t="shared" si="0"/>
        <v>62.5</v>
      </c>
    </row>
    <row r="18" spans="2:14" x14ac:dyDescent="0.25">
      <c r="B18" s="8">
        <v>10</v>
      </c>
      <c r="C18" s="8" t="s">
        <v>40</v>
      </c>
      <c r="D18" s="42" t="s">
        <v>41</v>
      </c>
      <c r="E18" s="42"/>
      <c r="F18" s="42"/>
      <c r="G18" s="42"/>
      <c r="H18" s="42"/>
      <c r="I18" s="42"/>
      <c r="J18" s="9">
        <v>70</v>
      </c>
      <c r="K18" s="9">
        <v>0</v>
      </c>
      <c r="L18" s="9">
        <v>0</v>
      </c>
      <c r="M18" s="9"/>
      <c r="N18" s="6">
        <f t="shared" si="0"/>
        <v>17.5</v>
      </c>
    </row>
    <row r="19" spans="2:14" x14ac:dyDescent="0.25">
      <c r="B19" s="8">
        <v>11</v>
      </c>
      <c r="C19" s="8" t="s">
        <v>42</v>
      </c>
      <c r="D19" s="42" t="s">
        <v>43</v>
      </c>
      <c r="E19" s="42"/>
      <c r="F19" s="42"/>
      <c r="G19" s="42"/>
      <c r="H19" s="42"/>
      <c r="I19" s="42"/>
      <c r="J19" s="9">
        <v>80</v>
      </c>
      <c r="K19" s="9">
        <v>80</v>
      </c>
      <c r="L19" s="9">
        <v>80</v>
      </c>
      <c r="M19" s="9"/>
      <c r="N19" s="6">
        <f t="shared" si="0"/>
        <v>60</v>
      </c>
    </row>
    <row r="20" spans="2:14" x14ac:dyDescent="0.25">
      <c r="B20" s="8">
        <v>12</v>
      </c>
      <c r="C20" s="8" t="s">
        <v>44</v>
      </c>
      <c r="D20" s="42" t="s">
        <v>45</v>
      </c>
      <c r="E20" s="42"/>
      <c r="F20" s="42"/>
      <c r="G20" s="42"/>
      <c r="H20" s="42"/>
      <c r="I20" s="42"/>
      <c r="J20" s="9">
        <v>80</v>
      </c>
      <c r="K20" s="9">
        <v>80</v>
      </c>
      <c r="L20" s="9">
        <v>80</v>
      </c>
      <c r="M20" s="9"/>
      <c r="N20" s="6">
        <f t="shared" si="0"/>
        <v>60</v>
      </c>
    </row>
    <row r="21" spans="2:14" x14ac:dyDescent="0.25">
      <c r="B21" s="8">
        <v>13</v>
      </c>
      <c r="C21" s="8" t="s">
        <v>46</v>
      </c>
      <c r="D21" s="42" t="s">
        <v>47</v>
      </c>
      <c r="E21" s="42"/>
      <c r="F21" s="42"/>
      <c r="G21" s="42"/>
      <c r="H21" s="42"/>
      <c r="I21" s="42"/>
      <c r="J21" s="9">
        <v>80</v>
      </c>
      <c r="K21" s="9">
        <v>80</v>
      </c>
      <c r="L21" s="9">
        <v>80</v>
      </c>
      <c r="M21" s="9"/>
      <c r="N21" s="6">
        <f t="shared" si="0"/>
        <v>60</v>
      </c>
    </row>
    <row r="22" spans="2:14" x14ac:dyDescent="0.25">
      <c r="B22" s="8">
        <v>14</v>
      </c>
      <c r="C22" s="8" t="s">
        <v>48</v>
      </c>
      <c r="D22" s="42" t="s">
        <v>49</v>
      </c>
      <c r="E22" s="42"/>
      <c r="F22" s="42"/>
      <c r="G22" s="42"/>
      <c r="H22" s="42"/>
      <c r="I22" s="42"/>
      <c r="J22" s="9">
        <v>80</v>
      </c>
      <c r="K22" s="9">
        <v>80</v>
      </c>
      <c r="L22" s="9">
        <v>80</v>
      </c>
      <c r="M22" s="9"/>
      <c r="N22" s="6">
        <f t="shared" si="0"/>
        <v>60</v>
      </c>
    </row>
    <row r="23" spans="2:14" x14ac:dyDescent="0.25">
      <c r="B23" s="8">
        <v>15</v>
      </c>
      <c r="C23" s="8" t="s">
        <v>50</v>
      </c>
      <c r="D23" s="42" t="s">
        <v>51</v>
      </c>
      <c r="E23" s="42"/>
      <c r="F23" s="42"/>
      <c r="G23" s="42"/>
      <c r="H23" s="42"/>
      <c r="I23" s="42"/>
      <c r="J23" s="9">
        <v>80</v>
      </c>
      <c r="K23" s="9">
        <v>80</v>
      </c>
      <c r="L23" s="9">
        <v>80</v>
      </c>
      <c r="M23" s="9"/>
      <c r="N23" s="6">
        <f t="shared" si="0"/>
        <v>60</v>
      </c>
    </row>
    <row r="24" spans="2:14" x14ac:dyDescent="0.25">
      <c r="B24" s="8">
        <v>16</v>
      </c>
      <c r="C24" s="8" t="s">
        <v>52</v>
      </c>
      <c r="D24" s="44" t="s">
        <v>53</v>
      </c>
      <c r="E24" s="45"/>
      <c r="F24" s="45"/>
      <c r="G24" s="45"/>
      <c r="H24" s="45"/>
      <c r="I24" s="46"/>
      <c r="J24" s="9">
        <v>70</v>
      </c>
      <c r="K24" s="9">
        <v>0</v>
      </c>
      <c r="L24" s="9">
        <v>0</v>
      </c>
      <c r="M24" s="9"/>
      <c r="N24" s="6">
        <f t="shared" si="0"/>
        <v>17.5</v>
      </c>
    </row>
    <row r="25" spans="2:14" x14ac:dyDescent="0.25">
      <c r="B25" s="8">
        <v>17</v>
      </c>
      <c r="C25" s="8" t="s">
        <v>54</v>
      </c>
      <c r="D25" s="42" t="s">
        <v>55</v>
      </c>
      <c r="E25" s="42"/>
      <c r="F25" s="42"/>
      <c r="G25" s="42"/>
      <c r="H25" s="42"/>
      <c r="I25" s="42"/>
      <c r="J25" s="9">
        <v>80</v>
      </c>
      <c r="K25" s="9">
        <v>85</v>
      </c>
      <c r="L25" s="9">
        <v>80</v>
      </c>
      <c r="M25" s="9"/>
      <c r="N25" s="6">
        <f t="shared" si="0"/>
        <v>61.25</v>
      </c>
    </row>
    <row r="26" spans="2:14" x14ac:dyDescent="0.25">
      <c r="B26" s="8">
        <v>18</v>
      </c>
      <c r="C26" s="8" t="s">
        <v>56</v>
      </c>
      <c r="D26" s="42" t="s">
        <v>57</v>
      </c>
      <c r="E26" s="42"/>
      <c r="F26" s="42"/>
      <c r="G26" s="42"/>
      <c r="H26" s="42"/>
      <c r="I26" s="42"/>
      <c r="J26" s="9">
        <v>80</v>
      </c>
      <c r="K26" s="9">
        <v>80</v>
      </c>
      <c r="L26" s="9">
        <v>80</v>
      </c>
      <c r="M26" s="9"/>
      <c r="N26" s="6">
        <f t="shared" si="0"/>
        <v>60</v>
      </c>
    </row>
    <row r="27" spans="2:14" x14ac:dyDescent="0.25">
      <c r="B27" s="8"/>
      <c r="C27" s="8"/>
      <c r="D27" s="42"/>
      <c r="E27" s="42"/>
      <c r="F27" s="42"/>
      <c r="G27" s="42"/>
      <c r="H27" s="42"/>
      <c r="I27" s="42"/>
      <c r="J27" s="9">
        <f>SUM(J9:J26)/18</f>
        <v>82.222222222222229</v>
      </c>
      <c r="K27" s="9">
        <f>SUM(K9:K26)/18</f>
        <v>63.611111111111114</v>
      </c>
      <c r="L27" s="9">
        <f>SUM(L9:L26)/18</f>
        <v>64.444444444444443</v>
      </c>
      <c r="M27" s="9"/>
      <c r="N27" s="6">
        <f t="shared" si="0"/>
        <v>52.569444444444443</v>
      </c>
    </row>
    <row r="28" spans="2:14" x14ac:dyDescent="0.25">
      <c r="B28" s="8"/>
      <c r="C28" s="8"/>
      <c r="D28" s="42"/>
      <c r="E28" s="42"/>
      <c r="F28" s="42"/>
      <c r="G28" s="42"/>
      <c r="H28" s="42"/>
      <c r="I28" s="42"/>
      <c r="J28" s="9"/>
      <c r="K28" s="9"/>
      <c r="L28" s="9"/>
      <c r="M28" s="9"/>
      <c r="N28" s="6">
        <f t="shared" si="0"/>
        <v>0</v>
      </c>
    </row>
    <row r="29" spans="2:14" x14ac:dyDescent="0.25">
      <c r="B29" s="8"/>
      <c r="C29" s="8"/>
      <c r="D29" s="42"/>
      <c r="E29" s="42"/>
      <c r="F29" s="42"/>
      <c r="G29" s="42"/>
      <c r="H29" s="42"/>
      <c r="I29" s="42"/>
      <c r="J29" s="9"/>
      <c r="K29" s="9"/>
      <c r="L29" s="9"/>
      <c r="M29" s="9"/>
      <c r="N29" s="6">
        <f t="shared" si="0"/>
        <v>0</v>
      </c>
    </row>
    <row r="30" spans="2:14" x14ac:dyDescent="0.25">
      <c r="B30" s="8"/>
      <c r="C30" s="8"/>
      <c r="D30" s="42"/>
      <c r="E30" s="42"/>
      <c r="F30" s="42"/>
      <c r="G30" s="42"/>
      <c r="H30" s="42"/>
      <c r="I30" s="42"/>
      <c r="J30" s="9"/>
      <c r="K30" s="9"/>
      <c r="L30" s="9"/>
      <c r="M30" s="9"/>
      <c r="N30" s="6">
        <f t="shared" si="0"/>
        <v>0</v>
      </c>
    </row>
    <row r="31" spans="2:14" x14ac:dyDescent="0.25">
      <c r="B31" s="8"/>
      <c r="C31" s="8"/>
      <c r="D31" s="42"/>
      <c r="E31" s="42"/>
      <c r="F31" s="42"/>
      <c r="G31" s="42"/>
      <c r="H31" s="42"/>
      <c r="I31" s="42"/>
      <c r="J31" s="9"/>
      <c r="K31" s="9"/>
      <c r="L31" s="9"/>
      <c r="M31" s="9"/>
      <c r="N31" s="6">
        <f t="shared" si="0"/>
        <v>0</v>
      </c>
    </row>
    <row r="32" spans="2:14" x14ac:dyDescent="0.25">
      <c r="B32" s="8"/>
      <c r="C32" s="8"/>
      <c r="D32" s="42"/>
      <c r="E32" s="42"/>
      <c r="F32" s="42"/>
      <c r="G32" s="42"/>
      <c r="H32" s="42"/>
      <c r="I32" s="42"/>
      <c r="J32" s="9"/>
      <c r="K32" s="9"/>
      <c r="L32" s="9"/>
      <c r="M32" s="9"/>
      <c r="N32" s="6">
        <f t="shared" si="0"/>
        <v>0</v>
      </c>
    </row>
    <row r="33" spans="2:14" x14ac:dyDescent="0.25">
      <c r="B33" s="8"/>
      <c r="C33" s="8"/>
      <c r="D33" s="42"/>
      <c r="E33" s="42"/>
      <c r="F33" s="42"/>
      <c r="G33" s="42"/>
      <c r="H33" s="42"/>
      <c r="I33" s="42"/>
      <c r="J33" s="9"/>
      <c r="K33" s="9"/>
      <c r="L33" s="9"/>
      <c r="M33" s="9"/>
      <c r="N33" s="6">
        <f t="shared" si="0"/>
        <v>0</v>
      </c>
    </row>
    <row r="34" spans="2:14" x14ac:dyDescent="0.25">
      <c r="B34" s="8"/>
      <c r="C34" s="4"/>
      <c r="D34" s="42"/>
      <c r="E34" s="42"/>
      <c r="F34" s="42"/>
      <c r="G34" s="42"/>
      <c r="H34" s="42"/>
      <c r="I34" s="42"/>
      <c r="J34" s="9"/>
      <c r="K34" s="9"/>
      <c r="L34" s="9"/>
      <c r="M34" s="9"/>
      <c r="N34" s="6">
        <f t="shared" si="0"/>
        <v>0</v>
      </c>
    </row>
    <row r="35" spans="2:14" x14ac:dyDescent="0.25">
      <c r="B35" s="8"/>
      <c r="C35" s="4"/>
      <c r="D35" s="37"/>
      <c r="E35" s="37"/>
      <c r="F35" s="37"/>
      <c r="G35" s="37"/>
      <c r="H35" s="37"/>
      <c r="I35" s="37"/>
      <c r="J35" s="9"/>
      <c r="K35" s="9"/>
      <c r="L35" s="9"/>
      <c r="M35" s="9"/>
      <c r="N35" s="6">
        <f t="shared" si="0"/>
        <v>0</v>
      </c>
    </row>
    <row r="36" spans="2:14" x14ac:dyDescent="0.25">
      <c r="B36" s="8"/>
      <c r="C36" s="4"/>
      <c r="D36" s="37"/>
      <c r="E36" s="37"/>
      <c r="F36" s="37"/>
      <c r="G36" s="37"/>
      <c r="H36" s="37"/>
      <c r="I36" s="37"/>
      <c r="J36" s="9"/>
      <c r="K36" s="9"/>
      <c r="L36" s="9"/>
      <c r="M36" s="9"/>
      <c r="N36" s="6">
        <f t="shared" si="0"/>
        <v>0</v>
      </c>
    </row>
    <row r="37" spans="2:14" x14ac:dyDescent="0.25">
      <c r="B37" s="8"/>
      <c r="C37" s="4"/>
      <c r="D37" s="37"/>
      <c r="E37" s="37"/>
      <c r="F37" s="37"/>
      <c r="G37" s="37"/>
      <c r="H37" s="37"/>
      <c r="I37" s="37"/>
      <c r="J37" s="9"/>
      <c r="K37" s="9"/>
      <c r="L37" s="9"/>
      <c r="M37" s="9"/>
      <c r="N37" s="6">
        <f t="shared" si="0"/>
        <v>0</v>
      </c>
    </row>
    <row r="38" spans="2:14" x14ac:dyDescent="0.25">
      <c r="B38" s="8"/>
      <c r="C38" s="4"/>
      <c r="D38" s="37"/>
      <c r="E38" s="37"/>
      <c r="F38" s="37"/>
      <c r="G38" s="37"/>
      <c r="H38" s="37"/>
      <c r="I38" s="37"/>
      <c r="J38" s="9"/>
      <c r="K38" s="9"/>
      <c r="L38" s="9"/>
      <c r="M38" s="9"/>
      <c r="N38" s="6">
        <f t="shared" si="0"/>
        <v>0</v>
      </c>
    </row>
    <row r="39" spans="2:14" x14ac:dyDescent="0.25">
      <c r="B39" s="8"/>
      <c r="C39" s="4"/>
      <c r="D39" s="37"/>
      <c r="E39" s="37"/>
      <c r="F39" s="37"/>
      <c r="G39" s="37"/>
      <c r="H39" s="37"/>
      <c r="I39" s="37"/>
      <c r="J39" s="9"/>
      <c r="K39" s="9"/>
      <c r="L39" s="9"/>
      <c r="M39" s="9"/>
      <c r="N39" s="6">
        <f t="shared" si="0"/>
        <v>0</v>
      </c>
    </row>
    <row r="40" spans="2:14" x14ac:dyDescent="0.25">
      <c r="B40" s="8"/>
      <c r="C40" s="4"/>
      <c r="D40" s="37"/>
      <c r="E40" s="37"/>
      <c r="F40" s="37"/>
      <c r="G40" s="37"/>
      <c r="H40" s="37"/>
      <c r="I40" s="37"/>
      <c r="J40" s="9"/>
      <c r="K40" s="9"/>
      <c r="L40" s="9"/>
      <c r="M40" s="9"/>
      <c r="N40" s="6">
        <f t="shared" si="0"/>
        <v>0</v>
      </c>
    </row>
    <row r="41" spans="2:14" x14ac:dyDescent="0.25">
      <c r="B41" s="8"/>
      <c r="C41" s="4"/>
      <c r="D41" s="37"/>
      <c r="E41" s="37"/>
      <c r="F41" s="37"/>
      <c r="G41" s="37"/>
      <c r="H41" s="37"/>
      <c r="I41" s="37"/>
      <c r="J41" s="9"/>
      <c r="K41" s="9"/>
      <c r="L41" s="9"/>
      <c r="M41" s="9"/>
      <c r="N41" s="6">
        <f t="shared" si="0"/>
        <v>0</v>
      </c>
    </row>
    <row r="42" spans="2:14" x14ac:dyDescent="0.25">
      <c r="B42" s="8"/>
      <c r="C42" s="2"/>
      <c r="D42" s="38"/>
      <c r="E42" s="39"/>
      <c r="F42" s="39"/>
      <c r="G42" s="39"/>
      <c r="H42" s="39"/>
      <c r="I42" s="40"/>
      <c r="J42" s="2"/>
      <c r="K42" s="2"/>
      <c r="L42" s="2"/>
      <c r="M42" s="2"/>
      <c r="N42" s="6">
        <f t="shared" si="0"/>
        <v>0</v>
      </c>
    </row>
    <row r="43" spans="2:14" x14ac:dyDescent="0.25">
      <c r="C43" s="33"/>
      <c r="D43" s="33"/>
      <c r="E43" s="7"/>
      <c r="H43" s="41" t="s">
        <v>18</v>
      </c>
      <c r="I43" s="41"/>
      <c r="J43" s="11">
        <f>COUNTIF(J9:J42,"&gt;=70")</f>
        <v>19</v>
      </c>
      <c r="K43" s="11">
        <f>COUNTIF(K9:K42,"&gt;=70")</f>
        <v>14</v>
      </c>
      <c r="L43" s="11">
        <f>COUNTIF(L9:L42,"&gt;=70")</f>
        <v>14</v>
      </c>
      <c r="M43" s="11">
        <f>COUNTIF(M9:M42,"&gt;=70")</f>
        <v>0</v>
      </c>
      <c r="N43" s="15">
        <f>COUNTIF(N9:N37,"&gt;=70")</f>
        <v>1</v>
      </c>
    </row>
    <row r="44" spans="2:14" x14ac:dyDescent="0.25">
      <c r="C44" s="33"/>
      <c r="D44" s="33"/>
      <c r="E44" s="10"/>
      <c r="H44" s="43" t="s">
        <v>19</v>
      </c>
      <c r="I44" s="43"/>
      <c r="J44" s="12">
        <f>COUNTIF(J9:J42,"&lt;70")</f>
        <v>0</v>
      </c>
      <c r="K44" s="12">
        <f>COUNTIF(K9:K42,"&lt;70")</f>
        <v>5</v>
      </c>
      <c r="L44" s="12">
        <f>COUNTIF(L9:L42,"&lt;70")</f>
        <v>5</v>
      </c>
      <c r="M44" s="12">
        <f>COUNTIF(M9:M42,"&lt;70")</f>
        <v>0</v>
      </c>
      <c r="N44" s="12">
        <f>COUNTIF(N9:N42,"&lt;70")</f>
        <v>33</v>
      </c>
    </row>
    <row r="45" spans="2:14" x14ac:dyDescent="0.25">
      <c r="C45" s="33"/>
      <c r="D45" s="33"/>
      <c r="E45" s="33"/>
      <c r="H45" s="43" t="s">
        <v>20</v>
      </c>
      <c r="I45" s="43"/>
      <c r="J45" s="12">
        <f>COUNT(J9:J42)</f>
        <v>19</v>
      </c>
      <c r="K45" s="12">
        <f>COUNT(K9:K42)</f>
        <v>19</v>
      </c>
      <c r="L45" s="12">
        <f>COUNT(L9:L42)</f>
        <v>19</v>
      </c>
      <c r="M45" s="12">
        <f>COUNT(M9:M42)</f>
        <v>0</v>
      </c>
      <c r="N45" s="12">
        <f>COUNT(N9:N42)</f>
        <v>34</v>
      </c>
    </row>
    <row r="46" spans="2:14" x14ac:dyDescent="0.25">
      <c r="C46" s="33"/>
      <c r="D46" s="33"/>
      <c r="E46" s="7"/>
      <c r="H46" s="36" t="s">
        <v>15</v>
      </c>
      <c r="I46" s="36"/>
      <c r="J46" s="13">
        <f>J43/J45</f>
        <v>1</v>
      </c>
      <c r="K46" s="14">
        <f>K43/K45</f>
        <v>0.73684210526315785</v>
      </c>
      <c r="L46" s="14">
        <f>L43/L45</f>
        <v>0.73684210526315785</v>
      </c>
      <c r="M46" s="14" t="e">
        <f>M43/M45</f>
        <v>#DIV/0!</v>
      </c>
      <c r="N46" s="14">
        <f>N43/N45</f>
        <v>2.9411764705882353E-2</v>
      </c>
    </row>
    <row r="47" spans="2:14" x14ac:dyDescent="0.25">
      <c r="C47" s="33"/>
      <c r="D47" s="33"/>
      <c r="E47" s="7"/>
      <c r="H47" s="36" t="s">
        <v>16</v>
      </c>
      <c r="I47" s="36"/>
      <c r="J47" s="13">
        <f>J44/J45</f>
        <v>0</v>
      </c>
      <c r="K47" s="13">
        <f>K44/K45</f>
        <v>0.26315789473684209</v>
      </c>
      <c r="L47" s="14">
        <f>L44/L45</f>
        <v>0.26315789473684209</v>
      </c>
      <c r="M47" s="14" t="e">
        <f>M44/M45</f>
        <v>#DIV/0!</v>
      </c>
      <c r="N47" s="14">
        <f>N44/N45</f>
        <v>0.97058823529411764</v>
      </c>
    </row>
    <row r="48" spans="2:14" x14ac:dyDescent="0.25">
      <c r="C48" s="33"/>
      <c r="D48" s="33"/>
      <c r="E48" s="10"/>
    </row>
    <row r="49" spans="3:13" x14ac:dyDescent="0.25">
      <c r="C49" s="7"/>
      <c r="D49" s="7"/>
      <c r="E49" s="10"/>
    </row>
    <row r="50" spans="3:13" x14ac:dyDescent="0.25">
      <c r="J50" s="34"/>
      <c r="K50" s="34"/>
      <c r="L50" s="34"/>
      <c r="M50" s="34"/>
    </row>
    <row r="51" spans="3:13" x14ac:dyDescent="0.25">
      <c r="J51" s="32" t="s">
        <v>17</v>
      </c>
      <c r="K51" s="32"/>
      <c r="L51" s="32"/>
      <c r="M51" s="32"/>
    </row>
  </sheetData>
  <mergeCells count="56">
    <mergeCell ref="D11:I11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31:I31"/>
    <mergeCell ref="D32:I32"/>
    <mergeCell ref="D19:I19"/>
    <mergeCell ref="D13:I13"/>
    <mergeCell ref="D14:I14"/>
    <mergeCell ref="D15:I15"/>
    <mergeCell ref="D16:I16"/>
    <mergeCell ref="D17:I17"/>
    <mergeCell ref="D18:I18"/>
    <mergeCell ref="D12:I12"/>
    <mergeCell ref="D26:I26"/>
    <mergeCell ref="D20:I20"/>
    <mergeCell ref="D21:I21"/>
    <mergeCell ref="D22:I22"/>
    <mergeCell ref="D23:I23"/>
    <mergeCell ref="D25:I25"/>
    <mergeCell ref="D24:I24"/>
    <mergeCell ref="D33:I33"/>
    <mergeCell ref="D34:I34"/>
    <mergeCell ref="D35:I35"/>
    <mergeCell ref="J51:M51"/>
    <mergeCell ref="C44:D44"/>
    <mergeCell ref="H44:I44"/>
    <mergeCell ref="C45:E45"/>
    <mergeCell ref="H45:I45"/>
    <mergeCell ref="C46:D46"/>
    <mergeCell ref="H46:I46"/>
    <mergeCell ref="D36:I36"/>
    <mergeCell ref="D37:I37"/>
    <mergeCell ref="N4:O4"/>
    <mergeCell ref="C47:D47"/>
    <mergeCell ref="H47:I47"/>
    <mergeCell ref="C48:D48"/>
    <mergeCell ref="J50:M50"/>
    <mergeCell ref="D39:I39"/>
    <mergeCell ref="D40:I40"/>
    <mergeCell ref="D41:I41"/>
    <mergeCell ref="D42:I42"/>
    <mergeCell ref="C43:D43"/>
    <mergeCell ref="H43:I43"/>
    <mergeCell ref="D38:I38"/>
    <mergeCell ref="D27:I27"/>
    <mergeCell ref="D28:I28"/>
    <mergeCell ref="D29:I29"/>
    <mergeCell ref="D30:I30"/>
  </mergeCells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2E45-0960-4AE0-B6D0-E3ECB869AFC9}">
  <dimension ref="B2:L50"/>
  <sheetViews>
    <sheetView topLeftCell="D1" zoomScale="125" zoomScaleNormal="125" zoomScalePageLayoutView="125" workbookViewId="0">
      <selection activeCell="K10" sqref="K9:K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9" width="5.7109375" customWidth="1"/>
    <col min="10" max="10" width="6.42578125" customWidth="1"/>
    <col min="11" max="11" width="8.7109375" customWidth="1"/>
    <col min="12" max="13" width="5.7109375" customWidth="1"/>
  </cols>
  <sheetData>
    <row r="2" spans="2:12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1"/>
      <c r="L2" s="1"/>
    </row>
    <row r="3" spans="2:12" x14ac:dyDescent="0.25">
      <c r="C3" s="28" t="s">
        <v>8</v>
      </c>
      <c r="D3" s="28"/>
      <c r="E3" s="28"/>
      <c r="F3" s="28"/>
      <c r="G3" s="28"/>
      <c r="H3" s="28"/>
      <c r="I3" s="28"/>
      <c r="J3" s="28"/>
      <c r="K3" s="7"/>
      <c r="L3" s="7"/>
    </row>
    <row r="4" spans="2:12" x14ac:dyDescent="0.25">
      <c r="C4" t="s">
        <v>0</v>
      </c>
      <c r="D4" s="17" t="s">
        <v>91</v>
      </c>
      <c r="E4" s="29" t="s">
        <v>141</v>
      </c>
      <c r="F4" s="29"/>
      <c r="J4" t="s">
        <v>2</v>
      </c>
      <c r="K4" s="30">
        <v>45376</v>
      </c>
      <c r="L4" s="30"/>
    </row>
    <row r="5" spans="2:12" ht="6.75" customHeight="1" x14ac:dyDescent="0.25">
      <c r="D5" s="3"/>
    </row>
    <row r="6" spans="2:12" x14ac:dyDescent="0.25">
      <c r="C6" t="s">
        <v>3</v>
      </c>
      <c r="D6" s="18" t="s">
        <v>142</v>
      </c>
      <c r="E6" s="7"/>
      <c r="F6" s="35" t="s">
        <v>23</v>
      </c>
      <c r="G6" s="35"/>
      <c r="H6" s="35"/>
      <c r="I6" s="35"/>
      <c r="J6" s="35"/>
    </row>
    <row r="7" spans="2:12" ht="11.25" customHeight="1" x14ac:dyDescent="0.25"/>
    <row r="8" spans="2:12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5" t="s">
        <v>22</v>
      </c>
    </row>
    <row r="9" spans="2:12" x14ac:dyDescent="0.25">
      <c r="B9" s="2">
        <v>1</v>
      </c>
      <c r="C9" s="2" t="s">
        <v>60</v>
      </c>
      <c r="D9" s="2" t="s">
        <v>143</v>
      </c>
      <c r="E9" s="9">
        <v>80</v>
      </c>
      <c r="F9" s="9">
        <v>90</v>
      </c>
      <c r="G9" s="9">
        <v>70</v>
      </c>
      <c r="H9" s="9"/>
      <c r="I9" s="9"/>
      <c r="J9" s="9"/>
      <c r="K9" s="6">
        <f t="shared" ref="K9:K22" si="0">SUM(E9:J9)/6</f>
        <v>40</v>
      </c>
    </row>
    <row r="10" spans="2:12" x14ac:dyDescent="0.25">
      <c r="B10" s="2">
        <v>2</v>
      </c>
      <c r="C10" s="8" t="s">
        <v>61</v>
      </c>
      <c r="D10" s="2" t="s">
        <v>76</v>
      </c>
      <c r="E10" s="9">
        <v>80</v>
      </c>
      <c r="F10" s="9">
        <v>80</v>
      </c>
      <c r="G10" s="9">
        <v>90</v>
      </c>
      <c r="H10" s="9"/>
      <c r="I10" s="9"/>
      <c r="J10" s="9"/>
      <c r="K10" s="6">
        <f t="shared" si="0"/>
        <v>41.666666666666664</v>
      </c>
    </row>
    <row r="11" spans="2:12" x14ac:dyDescent="0.25">
      <c r="B11" s="2">
        <v>3</v>
      </c>
      <c r="C11" s="8" t="s">
        <v>62</v>
      </c>
      <c r="D11" s="2" t="s">
        <v>77</v>
      </c>
      <c r="E11" s="9">
        <v>100</v>
      </c>
      <c r="F11" s="9">
        <v>70</v>
      </c>
      <c r="G11" s="9">
        <v>90</v>
      </c>
      <c r="H11" s="9"/>
      <c r="I11" s="9"/>
      <c r="J11" s="9"/>
      <c r="K11" s="6">
        <f t="shared" si="0"/>
        <v>43.333333333333336</v>
      </c>
    </row>
    <row r="12" spans="2:12" x14ac:dyDescent="0.25">
      <c r="B12" s="2">
        <v>4</v>
      </c>
      <c r="C12" s="8" t="s">
        <v>64</v>
      </c>
      <c r="D12" s="2" t="s">
        <v>79</v>
      </c>
      <c r="E12" s="9">
        <v>80</v>
      </c>
      <c r="F12" s="9">
        <v>95</v>
      </c>
      <c r="G12" s="9">
        <v>90</v>
      </c>
      <c r="H12" s="9"/>
      <c r="I12" s="9"/>
      <c r="J12" s="9"/>
      <c r="K12" s="6">
        <f t="shared" si="0"/>
        <v>44.166666666666664</v>
      </c>
    </row>
    <row r="13" spans="2:12" x14ac:dyDescent="0.25">
      <c r="B13" s="2">
        <v>5</v>
      </c>
      <c r="C13" s="8" t="s">
        <v>65</v>
      </c>
      <c r="D13" s="2" t="s">
        <v>80</v>
      </c>
      <c r="E13" s="9">
        <v>100</v>
      </c>
      <c r="F13" s="9">
        <v>100</v>
      </c>
      <c r="G13" s="9">
        <v>100</v>
      </c>
      <c r="H13" s="9"/>
      <c r="I13" s="9"/>
      <c r="J13" s="9"/>
      <c r="K13" s="6">
        <f t="shared" si="0"/>
        <v>50</v>
      </c>
    </row>
    <row r="14" spans="2:12" x14ac:dyDescent="0.25">
      <c r="B14" s="2">
        <v>6</v>
      </c>
      <c r="C14" s="8" t="s">
        <v>66</v>
      </c>
      <c r="D14" s="2" t="s">
        <v>81</v>
      </c>
      <c r="E14" s="9">
        <v>90</v>
      </c>
      <c r="F14" s="9">
        <v>100</v>
      </c>
      <c r="G14" s="9">
        <v>90</v>
      </c>
      <c r="H14" s="9"/>
      <c r="I14" s="9"/>
      <c r="J14" s="9"/>
      <c r="K14" s="6">
        <f t="shared" si="0"/>
        <v>46.666666666666664</v>
      </c>
    </row>
    <row r="15" spans="2:12" x14ac:dyDescent="0.25">
      <c r="B15" s="2">
        <v>7</v>
      </c>
      <c r="C15" s="8" t="s">
        <v>67</v>
      </c>
      <c r="D15" s="2" t="s">
        <v>82</v>
      </c>
      <c r="E15" s="9">
        <v>80</v>
      </c>
      <c r="F15" s="9">
        <v>90</v>
      </c>
      <c r="G15" s="9">
        <v>90</v>
      </c>
      <c r="H15" s="9"/>
      <c r="I15" s="9"/>
      <c r="J15" s="9"/>
      <c r="K15" s="6">
        <f t="shared" si="0"/>
        <v>43.333333333333336</v>
      </c>
    </row>
    <row r="16" spans="2:12" x14ac:dyDescent="0.25">
      <c r="B16" s="2">
        <v>8</v>
      </c>
      <c r="C16" s="8" t="s">
        <v>68</v>
      </c>
      <c r="D16" s="2" t="s">
        <v>83</v>
      </c>
      <c r="E16" s="9">
        <v>100</v>
      </c>
      <c r="F16" s="9">
        <v>100</v>
      </c>
      <c r="G16" s="9">
        <v>80</v>
      </c>
      <c r="H16" s="9"/>
      <c r="I16" s="9"/>
      <c r="J16" s="9"/>
      <c r="K16" s="6">
        <f t="shared" si="0"/>
        <v>46.666666666666664</v>
      </c>
    </row>
    <row r="17" spans="2:11" x14ac:dyDescent="0.25">
      <c r="B17" s="2">
        <v>9</v>
      </c>
      <c r="C17" s="8" t="s">
        <v>69</v>
      </c>
      <c r="D17" s="2" t="s">
        <v>146</v>
      </c>
      <c r="E17" s="9">
        <v>80</v>
      </c>
      <c r="F17" s="9">
        <v>75</v>
      </c>
      <c r="G17" s="9">
        <v>80</v>
      </c>
      <c r="H17" s="9"/>
      <c r="I17" s="9"/>
      <c r="J17" s="9"/>
      <c r="K17" s="6">
        <f t="shared" si="0"/>
        <v>39.166666666666664</v>
      </c>
    </row>
    <row r="18" spans="2:11" x14ac:dyDescent="0.25">
      <c r="B18" s="2">
        <v>10</v>
      </c>
      <c r="C18" s="8" t="s">
        <v>70</v>
      </c>
      <c r="D18" s="2" t="s">
        <v>85</v>
      </c>
      <c r="E18" s="9">
        <v>80</v>
      </c>
      <c r="F18" s="9">
        <v>0</v>
      </c>
      <c r="G18" s="9">
        <v>0</v>
      </c>
      <c r="H18" s="9"/>
      <c r="I18" s="9"/>
      <c r="J18" s="9"/>
      <c r="K18" s="6">
        <f t="shared" si="0"/>
        <v>13.333333333333334</v>
      </c>
    </row>
    <row r="19" spans="2:11" x14ac:dyDescent="0.25">
      <c r="B19" s="2">
        <v>11</v>
      </c>
      <c r="C19" s="8" t="s">
        <v>71</v>
      </c>
      <c r="D19" s="2" t="s">
        <v>86</v>
      </c>
      <c r="E19" s="9">
        <v>80</v>
      </c>
      <c r="F19" s="9">
        <v>95</v>
      </c>
      <c r="G19" s="9">
        <v>95</v>
      </c>
      <c r="H19" s="9"/>
      <c r="I19" s="9"/>
      <c r="J19" s="9"/>
      <c r="K19" s="6">
        <f t="shared" si="0"/>
        <v>45</v>
      </c>
    </row>
    <row r="20" spans="2:11" x14ac:dyDescent="0.25">
      <c r="B20" s="2">
        <v>12</v>
      </c>
      <c r="C20" s="8" t="s">
        <v>72</v>
      </c>
      <c r="D20" s="2" t="s">
        <v>87</v>
      </c>
      <c r="E20" s="9">
        <v>85</v>
      </c>
      <c r="F20" s="9">
        <v>95</v>
      </c>
      <c r="G20" s="9">
        <v>95</v>
      </c>
      <c r="H20" s="9"/>
      <c r="I20" s="9"/>
      <c r="J20" s="9"/>
      <c r="K20" s="6">
        <f t="shared" si="0"/>
        <v>45.833333333333336</v>
      </c>
    </row>
    <row r="21" spans="2:11" x14ac:dyDescent="0.25">
      <c r="B21" s="2">
        <v>13</v>
      </c>
      <c r="C21" s="8" t="s">
        <v>73</v>
      </c>
      <c r="D21" s="2" t="s">
        <v>88</v>
      </c>
      <c r="E21" s="9">
        <v>90</v>
      </c>
      <c r="F21" s="9">
        <v>90</v>
      </c>
      <c r="G21" s="9">
        <v>90</v>
      </c>
      <c r="H21" s="9"/>
      <c r="I21" s="9"/>
      <c r="J21" s="9"/>
      <c r="K21" s="6">
        <f t="shared" si="0"/>
        <v>45</v>
      </c>
    </row>
    <row r="22" spans="2:11" x14ac:dyDescent="0.25">
      <c r="B22" s="2">
        <v>14</v>
      </c>
      <c r="C22" s="8" t="s">
        <v>74</v>
      </c>
      <c r="D22" s="2" t="s">
        <v>89</v>
      </c>
      <c r="E22" s="9">
        <v>80</v>
      </c>
      <c r="F22" s="9">
        <v>90</v>
      </c>
      <c r="G22" s="9">
        <v>90</v>
      </c>
      <c r="H22" s="9"/>
      <c r="I22" s="9"/>
      <c r="J22" s="9"/>
      <c r="K22" s="6">
        <f t="shared" si="0"/>
        <v>43.333333333333336</v>
      </c>
    </row>
    <row r="23" spans="2:11" x14ac:dyDescent="0.25">
      <c r="B23" s="2">
        <v>15</v>
      </c>
      <c r="C23" s="8" t="s">
        <v>75</v>
      </c>
      <c r="D23" s="2" t="s">
        <v>90</v>
      </c>
      <c r="E23" s="9">
        <v>80</v>
      </c>
      <c r="F23" s="9">
        <v>0</v>
      </c>
      <c r="G23" s="9">
        <v>0</v>
      </c>
      <c r="H23" s="9"/>
      <c r="I23" s="9"/>
      <c r="J23" s="9"/>
      <c r="K23" s="6">
        <f>SUM(E23:J23)/6</f>
        <v>13.333333333333334</v>
      </c>
    </row>
    <row r="24" spans="2:11" x14ac:dyDescent="0.25">
      <c r="B24" s="2">
        <v>16</v>
      </c>
      <c r="C24" s="8" t="s">
        <v>144</v>
      </c>
      <c r="D24" s="4" t="s">
        <v>145</v>
      </c>
      <c r="E24" s="9">
        <v>70</v>
      </c>
      <c r="F24" s="9">
        <v>80</v>
      </c>
      <c r="G24" s="9">
        <v>0</v>
      </c>
      <c r="H24" s="9"/>
      <c r="I24" s="9"/>
      <c r="J24" s="9"/>
      <c r="K24" s="6">
        <f t="shared" ref="K24:K41" si="1">SUM(E24:J24)/6</f>
        <v>25</v>
      </c>
    </row>
    <row r="25" spans="2:11" x14ac:dyDescent="0.25">
      <c r="B25" s="8"/>
      <c r="C25" s="8"/>
      <c r="D25" s="19"/>
      <c r="E25" s="9">
        <f>SUM(E9:E24)/16</f>
        <v>84.6875</v>
      </c>
      <c r="F25" s="9">
        <f>SUM(F9:F24)/16</f>
        <v>78.125</v>
      </c>
      <c r="G25" s="9">
        <f>SUM(G9:G24)/16</f>
        <v>71.875</v>
      </c>
      <c r="H25" s="9"/>
      <c r="I25" s="9"/>
      <c r="J25" s="9"/>
      <c r="K25" s="6">
        <f t="shared" si="1"/>
        <v>39.114583333333336</v>
      </c>
    </row>
    <row r="26" spans="2:11" x14ac:dyDescent="0.25">
      <c r="B26" s="8"/>
      <c r="C26" s="8"/>
      <c r="D26" s="19"/>
      <c r="E26" s="9"/>
      <c r="F26" s="9"/>
      <c r="G26" s="9"/>
      <c r="H26" s="9"/>
      <c r="I26" s="9"/>
      <c r="J26" s="9"/>
      <c r="K26" s="6">
        <f t="shared" si="1"/>
        <v>0</v>
      </c>
    </row>
    <row r="27" spans="2:11" x14ac:dyDescent="0.25">
      <c r="B27" s="8"/>
      <c r="C27" s="8"/>
      <c r="D27" s="19"/>
      <c r="E27" s="9"/>
      <c r="F27" s="9"/>
      <c r="G27" s="9"/>
      <c r="H27" s="9"/>
      <c r="I27" s="9"/>
      <c r="J27" s="9"/>
      <c r="K27" s="6">
        <f t="shared" si="1"/>
        <v>0</v>
      </c>
    </row>
    <row r="28" spans="2:11" x14ac:dyDescent="0.25">
      <c r="B28" s="8"/>
      <c r="C28" s="8"/>
      <c r="D28" s="8"/>
      <c r="E28" s="9"/>
      <c r="F28" s="9"/>
      <c r="G28" s="9"/>
      <c r="H28" s="9"/>
      <c r="I28" s="9"/>
      <c r="J28" s="9"/>
      <c r="K28" s="6">
        <f t="shared" si="1"/>
        <v>0</v>
      </c>
    </row>
    <row r="29" spans="2:11" x14ac:dyDescent="0.25">
      <c r="B29" s="8"/>
      <c r="C29" s="8"/>
      <c r="D29" s="8"/>
      <c r="E29" s="9"/>
      <c r="F29" s="9"/>
      <c r="G29" s="9"/>
      <c r="H29" s="9"/>
      <c r="I29" s="9"/>
      <c r="J29" s="9"/>
      <c r="K29" s="6">
        <f t="shared" si="1"/>
        <v>0</v>
      </c>
    </row>
    <row r="30" spans="2:11" x14ac:dyDescent="0.25">
      <c r="B30" s="8"/>
      <c r="C30" s="8"/>
      <c r="D30" s="8"/>
      <c r="E30" s="9"/>
      <c r="F30" s="9"/>
      <c r="G30" s="9"/>
      <c r="H30" s="9"/>
      <c r="I30" s="9"/>
      <c r="J30" s="9"/>
      <c r="K30" s="6">
        <f t="shared" si="1"/>
        <v>0</v>
      </c>
    </row>
    <row r="31" spans="2:11" x14ac:dyDescent="0.25">
      <c r="B31" s="8"/>
      <c r="C31" s="8"/>
      <c r="D31" s="8"/>
      <c r="E31" s="9"/>
      <c r="F31" s="9"/>
      <c r="G31" s="9"/>
      <c r="H31" s="9"/>
      <c r="I31" s="9"/>
      <c r="J31" s="9"/>
      <c r="K31" s="6">
        <f t="shared" si="1"/>
        <v>0</v>
      </c>
    </row>
    <row r="32" spans="2:11" x14ac:dyDescent="0.25">
      <c r="B32" s="8"/>
      <c r="C32" s="8"/>
      <c r="D32" s="8"/>
      <c r="E32" s="9"/>
      <c r="F32" s="9"/>
      <c r="G32" s="9"/>
      <c r="H32" s="9"/>
      <c r="I32" s="9"/>
      <c r="J32" s="9"/>
      <c r="K32" s="6">
        <f t="shared" si="1"/>
        <v>0</v>
      </c>
    </row>
    <row r="33" spans="2:11" x14ac:dyDescent="0.25">
      <c r="B33" s="8"/>
      <c r="C33" s="4"/>
      <c r="D33" s="8"/>
      <c r="E33" s="9"/>
      <c r="F33" s="9"/>
      <c r="G33" s="9"/>
      <c r="H33" s="9"/>
      <c r="I33" s="9"/>
      <c r="J33" s="9"/>
      <c r="K33" s="6">
        <f t="shared" si="1"/>
        <v>0</v>
      </c>
    </row>
    <row r="34" spans="2:11" x14ac:dyDescent="0.25">
      <c r="B34" s="8"/>
      <c r="C34" s="4"/>
      <c r="D34" s="8"/>
      <c r="E34" s="9"/>
      <c r="F34" s="9"/>
      <c r="G34" s="9"/>
      <c r="H34" s="9"/>
      <c r="I34" s="9"/>
      <c r="J34" s="9"/>
      <c r="K34" s="6">
        <f t="shared" si="1"/>
        <v>0</v>
      </c>
    </row>
    <row r="35" spans="2:11" x14ac:dyDescent="0.25">
      <c r="B35" s="8"/>
      <c r="C35" s="4"/>
      <c r="D35" s="8"/>
      <c r="E35" s="9"/>
      <c r="F35" s="9"/>
      <c r="G35" s="9"/>
      <c r="H35" s="9"/>
      <c r="I35" s="9"/>
      <c r="J35" s="9"/>
      <c r="K35" s="6">
        <f t="shared" si="1"/>
        <v>0</v>
      </c>
    </row>
    <row r="36" spans="2:11" x14ac:dyDescent="0.25">
      <c r="B36" s="8"/>
      <c r="C36" s="4"/>
      <c r="D36" s="8"/>
      <c r="E36" s="9"/>
      <c r="F36" s="9"/>
      <c r="G36" s="9"/>
      <c r="H36" s="9"/>
      <c r="I36" s="9"/>
      <c r="J36" s="9"/>
      <c r="K36" s="6">
        <f t="shared" si="1"/>
        <v>0</v>
      </c>
    </row>
    <row r="37" spans="2:11" x14ac:dyDescent="0.25">
      <c r="B37" s="8"/>
      <c r="C37" s="4"/>
      <c r="D37" s="8"/>
      <c r="E37" s="9"/>
      <c r="F37" s="9"/>
      <c r="G37" s="9"/>
      <c r="H37" s="9"/>
      <c r="I37" s="9"/>
      <c r="J37" s="9"/>
      <c r="K37" s="6">
        <f t="shared" si="1"/>
        <v>0</v>
      </c>
    </row>
    <row r="38" spans="2:11" x14ac:dyDescent="0.25">
      <c r="B38" s="8"/>
      <c r="C38" s="4"/>
      <c r="D38" s="8"/>
      <c r="E38" s="9"/>
      <c r="F38" s="9"/>
      <c r="G38" s="9"/>
      <c r="H38" s="9"/>
      <c r="I38" s="9"/>
      <c r="J38" s="9"/>
      <c r="K38" s="6">
        <f t="shared" si="1"/>
        <v>0</v>
      </c>
    </row>
    <row r="39" spans="2:11" x14ac:dyDescent="0.25">
      <c r="B39" s="8"/>
      <c r="C39" s="4"/>
      <c r="D39" s="8"/>
      <c r="E39" s="9"/>
      <c r="F39" s="9"/>
      <c r="G39" s="9"/>
      <c r="H39" s="9"/>
      <c r="I39" s="9"/>
      <c r="J39" s="9"/>
      <c r="K39" s="6">
        <f t="shared" si="1"/>
        <v>0</v>
      </c>
    </row>
    <row r="40" spans="2:11" x14ac:dyDescent="0.25">
      <c r="B40" s="8"/>
      <c r="C40" s="4"/>
      <c r="D40" s="8"/>
      <c r="E40" s="9"/>
      <c r="F40" s="9"/>
      <c r="G40" s="9"/>
      <c r="H40" s="9"/>
      <c r="I40" s="9"/>
      <c r="J40" s="9"/>
      <c r="K40" s="6">
        <f t="shared" si="1"/>
        <v>0</v>
      </c>
    </row>
    <row r="41" spans="2:11" x14ac:dyDescent="0.25">
      <c r="B41" s="8"/>
      <c r="C41" s="2"/>
      <c r="D41" s="16"/>
      <c r="E41" s="2"/>
      <c r="F41" s="2"/>
      <c r="G41" s="2"/>
      <c r="H41" s="2"/>
      <c r="I41" s="2"/>
      <c r="J41" s="2"/>
      <c r="K41" s="6">
        <f t="shared" si="1"/>
        <v>0</v>
      </c>
    </row>
    <row r="42" spans="2:11" x14ac:dyDescent="0.25">
      <c r="C42" s="31"/>
      <c r="D42" s="31"/>
      <c r="E42" s="11">
        <f t="shared" ref="E42:J42" si="2">COUNTIF(E10:E41,"&gt;=70")</f>
        <v>16</v>
      </c>
      <c r="F42" s="11">
        <f t="shared" si="2"/>
        <v>14</v>
      </c>
      <c r="G42" s="11">
        <f t="shared" si="2"/>
        <v>13</v>
      </c>
      <c r="H42" s="11">
        <f t="shared" si="2"/>
        <v>0</v>
      </c>
      <c r="I42" s="11">
        <f t="shared" si="2"/>
        <v>0</v>
      </c>
      <c r="J42" s="11">
        <f t="shared" si="2"/>
        <v>0</v>
      </c>
      <c r="K42" s="15">
        <f>COUNTIF(K10:K36,"&gt;=70")</f>
        <v>0</v>
      </c>
    </row>
    <row r="43" spans="2:11" x14ac:dyDescent="0.25">
      <c r="C43" s="33"/>
      <c r="D43" s="33"/>
      <c r="E43" s="12">
        <f>COUNTIF(E10:E41,"&lt;70")</f>
        <v>0</v>
      </c>
      <c r="F43" s="12">
        <f>COUNTIF(F10:F41,"&lt;70")</f>
        <v>2</v>
      </c>
      <c r="G43" s="12">
        <f>COUNTIF(G10:G41,"&lt;70")</f>
        <v>3</v>
      </c>
      <c r="H43" s="12"/>
      <c r="I43" s="12"/>
      <c r="J43" s="12">
        <f>COUNTIF(J10:J41,"&lt;70")</f>
        <v>0</v>
      </c>
      <c r="K43" s="12">
        <f>COUNTIF(K10:K41,"&lt;70")</f>
        <v>32</v>
      </c>
    </row>
    <row r="44" spans="2:11" x14ac:dyDescent="0.25">
      <c r="C44" s="33"/>
      <c r="D44" s="33"/>
      <c r="E44" s="12">
        <f>COUNT(E10:E41)</f>
        <v>16</v>
      </c>
      <c r="F44" s="12">
        <f>COUNT(F10:F41)</f>
        <v>16</v>
      </c>
      <c r="G44" s="12">
        <f>COUNT(G10:G41)</f>
        <v>16</v>
      </c>
      <c r="H44" s="12"/>
      <c r="I44" s="12"/>
      <c r="J44" s="12">
        <f>COUNT(J10:J41)</f>
        <v>0</v>
      </c>
      <c r="K44" s="12">
        <f>COUNT(K10:K41)</f>
        <v>32</v>
      </c>
    </row>
    <row r="45" spans="2:11" x14ac:dyDescent="0.25">
      <c r="C45" s="33"/>
      <c r="D45" s="33"/>
      <c r="E45" s="13">
        <f>E42/E44</f>
        <v>1</v>
      </c>
      <c r="F45" s="14">
        <f t="shared" ref="F45:K45" si="3">F42/F44</f>
        <v>0.875</v>
      </c>
      <c r="G45" s="14">
        <f t="shared" si="3"/>
        <v>0.8125</v>
      </c>
      <c r="H45" s="14"/>
      <c r="I45" s="14"/>
      <c r="J45" s="14" t="e">
        <f>J42/J44</f>
        <v>#DIV/0!</v>
      </c>
      <c r="K45" s="14">
        <f t="shared" si="3"/>
        <v>0</v>
      </c>
    </row>
    <row r="46" spans="2:11" x14ac:dyDescent="0.25">
      <c r="C46" s="33"/>
      <c r="D46" s="33"/>
      <c r="E46" s="13">
        <f>E43/E44</f>
        <v>0</v>
      </c>
      <c r="F46" s="13">
        <f t="shared" ref="F46:K46" si="4">F43/F44</f>
        <v>0.125</v>
      </c>
      <c r="G46" s="14">
        <f t="shared" si="4"/>
        <v>0.1875</v>
      </c>
      <c r="H46" s="14"/>
      <c r="I46" s="14"/>
      <c r="J46" s="14" t="e">
        <f t="shared" si="4"/>
        <v>#DIV/0!</v>
      </c>
      <c r="K46" s="14">
        <f t="shared" si="4"/>
        <v>1</v>
      </c>
    </row>
    <row r="47" spans="2:11" x14ac:dyDescent="0.25">
      <c r="C47" s="33"/>
      <c r="D47" s="33"/>
    </row>
    <row r="48" spans="2:11" x14ac:dyDescent="0.25">
      <c r="C48" s="7"/>
      <c r="D48" s="7"/>
    </row>
    <row r="49" spans="5:10" x14ac:dyDescent="0.25">
      <c r="E49" s="34"/>
      <c r="F49" s="34"/>
      <c r="G49" s="34"/>
      <c r="H49" s="34"/>
      <c r="I49" s="34"/>
      <c r="J49" s="34"/>
    </row>
    <row r="50" spans="5:10" x14ac:dyDescent="0.25">
      <c r="E50" s="32" t="s">
        <v>17</v>
      </c>
      <c r="F50" s="32"/>
      <c r="G50" s="32"/>
      <c r="H50" s="32"/>
      <c r="I50" s="32"/>
      <c r="J50" s="32"/>
    </row>
  </sheetData>
  <mergeCells count="13">
    <mergeCell ref="E49:J49"/>
    <mergeCell ref="E50:J50"/>
    <mergeCell ref="B2:J2"/>
    <mergeCell ref="C3:J3"/>
    <mergeCell ref="E4:F4"/>
    <mergeCell ref="F6:J6"/>
    <mergeCell ref="C42:D42"/>
    <mergeCell ref="C43:D43"/>
    <mergeCell ref="K4:L4"/>
    <mergeCell ref="C44:D44"/>
    <mergeCell ref="C45:D45"/>
    <mergeCell ref="C46:D46"/>
    <mergeCell ref="C47:D47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7EA6-F78A-41AE-A2F7-5A2076317732}">
  <dimension ref="B2:M50"/>
  <sheetViews>
    <sheetView topLeftCell="D3" zoomScale="125" zoomScaleNormal="125" zoomScalePageLayoutView="125" workbookViewId="0">
      <selection activeCell="G24" sqref="G24:I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0" customWidth="1"/>
    <col min="5" max="5" width="7.140625" customWidth="1"/>
    <col min="6" max="11" width="5.7109375" customWidth="1"/>
    <col min="12" max="12" width="8.7109375" customWidth="1"/>
    <col min="13" max="14" width="5.7109375" customWidth="1"/>
  </cols>
  <sheetData>
    <row r="2" spans="2:13" ht="15.75" x14ac:dyDescent="0.25">
      <c r="B2" s="27" t="s">
        <v>9</v>
      </c>
      <c r="C2" s="27"/>
      <c r="D2" s="27"/>
      <c r="E2" s="27"/>
      <c r="F2" s="27"/>
      <c r="G2" s="27"/>
      <c r="H2" s="27"/>
      <c r="I2" s="21"/>
      <c r="J2" s="21"/>
      <c r="K2" s="21"/>
      <c r="L2" s="1"/>
      <c r="M2" s="1"/>
    </row>
    <row r="3" spans="2:13" x14ac:dyDescent="0.25">
      <c r="C3" s="28" t="s">
        <v>8</v>
      </c>
      <c r="D3" s="28"/>
      <c r="E3" s="28"/>
      <c r="F3" s="28"/>
      <c r="G3" s="28"/>
      <c r="H3" s="28"/>
      <c r="I3" s="10"/>
      <c r="J3" s="10"/>
      <c r="K3" s="10"/>
      <c r="L3" s="7"/>
      <c r="M3" s="7"/>
    </row>
    <row r="4" spans="2:13" x14ac:dyDescent="0.25">
      <c r="C4" t="s">
        <v>0</v>
      </c>
      <c r="D4" s="17" t="s">
        <v>147</v>
      </c>
      <c r="E4" s="29" t="s">
        <v>141</v>
      </c>
      <c r="F4" s="29"/>
      <c r="L4" s="30">
        <v>45560</v>
      </c>
      <c r="M4" s="30"/>
    </row>
    <row r="5" spans="2:13" ht="6.75" customHeight="1" x14ac:dyDescent="0.25">
      <c r="D5" s="3"/>
    </row>
    <row r="6" spans="2:13" x14ac:dyDescent="0.25">
      <c r="C6" t="s">
        <v>3</v>
      </c>
      <c r="D6" s="18" t="s">
        <v>138</v>
      </c>
      <c r="E6" s="7"/>
      <c r="F6" s="25" t="s">
        <v>23</v>
      </c>
      <c r="G6" s="25"/>
      <c r="H6" s="25"/>
      <c r="I6" s="26"/>
      <c r="J6" s="26"/>
      <c r="K6" s="26"/>
    </row>
    <row r="7" spans="2:13" ht="11.25" customHeight="1" x14ac:dyDescent="0.25"/>
    <row r="8" spans="2:13" x14ac:dyDescent="0.25">
      <c r="B8" s="2" t="s">
        <v>4</v>
      </c>
      <c r="C8" s="2" t="s">
        <v>6</v>
      </c>
      <c r="D8" s="9" t="s">
        <v>5</v>
      </c>
      <c r="E8" s="9" t="s">
        <v>7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236</v>
      </c>
      <c r="L8" s="5" t="s">
        <v>22</v>
      </c>
    </row>
    <row r="9" spans="2:13" x14ac:dyDescent="0.25">
      <c r="B9" s="8">
        <v>1</v>
      </c>
      <c r="C9" s="8" t="s">
        <v>61</v>
      </c>
      <c r="D9" s="2" t="s">
        <v>76</v>
      </c>
      <c r="E9" s="9">
        <v>85</v>
      </c>
      <c r="F9" s="9">
        <v>70</v>
      </c>
      <c r="G9" s="9">
        <v>70</v>
      </c>
      <c r="H9" s="9">
        <v>90</v>
      </c>
      <c r="I9" s="9">
        <v>90</v>
      </c>
      <c r="J9" s="9"/>
      <c r="K9" s="9"/>
      <c r="L9" s="6">
        <f>SUM(E9:H9)/7</f>
        <v>45</v>
      </c>
    </row>
    <row r="10" spans="2:13" x14ac:dyDescent="0.25">
      <c r="B10" s="8">
        <v>2</v>
      </c>
      <c r="C10" s="2" t="s">
        <v>237</v>
      </c>
      <c r="D10" s="2" t="s">
        <v>238</v>
      </c>
      <c r="E10" s="9">
        <v>0</v>
      </c>
      <c r="F10" s="9">
        <v>0</v>
      </c>
      <c r="G10" s="9">
        <v>0</v>
      </c>
      <c r="H10" s="9">
        <v>75</v>
      </c>
      <c r="I10" s="9">
        <v>0</v>
      </c>
      <c r="J10" s="9"/>
      <c r="K10" s="9"/>
      <c r="L10" s="6">
        <f>SUM(E10:H10)/7</f>
        <v>10.714285714285714</v>
      </c>
    </row>
    <row r="11" spans="2:13" x14ac:dyDescent="0.25">
      <c r="B11" s="8">
        <v>3</v>
      </c>
      <c r="C11" s="8" t="s">
        <v>62</v>
      </c>
      <c r="D11" s="2" t="s">
        <v>77</v>
      </c>
      <c r="E11" s="9">
        <v>95</v>
      </c>
      <c r="F11" s="9">
        <v>95</v>
      </c>
      <c r="G11" s="9">
        <v>95</v>
      </c>
      <c r="H11" s="9">
        <v>90</v>
      </c>
      <c r="I11" s="9">
        <v>90</v>
      </c>
      <c r="J11" s="9"/>
      <c r="K11" s="9"/>
      <c r="L11" s="6">
        <f t="shared" ref="L11:L23" si="0">SUM(E11:H11)/7</f>
        <v>53.571428571428569</v>
      </c>
    </row>
    <row r="12" spans="2:13" x14ac:dyDescent="0.25">
      <c r="B12" s="8">
        <v>4</v>
      </c>
      <c r="C12" s="8" t="s">
        <v>63</v>
      </c>
      <c r="D12" s="2" t="s">
        <v>78</v>
      </c>
      <c r="E12" s="9">
        <v>75</v>
      </c>
      <c r="F12" s="9">
        <v>75</v>
      </c>
      <c r="G12" s="9">
        <v>75</v>
      </c>
      <c r="H12" s="9">
        <v>0</v>
      </c>
      <c r="I12" s="9">
        <v>0</v>
      </c>
      <c r="J12" s="9"/>
      <c r="K12" s="9"/>
      <c r="L12" s="6">
        <f t="shared" si="0"/>
        <v>32.142857142857146</v>
      </c>
    </row>
    <row r="13" spans="2:13" x14ac:dyDescent="0.25">
      <c r="B13" s="8">
        <v>5</v>
      </c>
      <c r="C13" s="8" t="s">
        <v>64</v>
      </c>
      <c r="D13" s="2" t="s">
        <v>79</v>
      </c>
      <c r="E13" s="9">
        <v>85</v>
      </c>
      <c r="F13" s="9">
        <v>75</v>
      </c>
      <c r="G13" s="9">
        <v>75</v>
      </c>
      <c r="H13" s="9">
        <v>90</v>
      </c>
      <c r="I13" s="9">
        <v>90</v>
      </c>
      <c r="J13" s="9"/>
      <c r="K13" s="9"/>
      <c r="L13" s="6">
        <f t="shared" si="0"/>
        <v>46.428571428571431</v>
      </c>
    </row>
    <row r="14" spans="2:13" x14ac:dyDescent="0.25">
      <c r="B14" s="8">
        <v>6</v>
      </c>
      <c r="C14" s="8" t="s">
        <v>65</v>
      </c>
      <c r="D14" s="2" t="s">
        <v>80</v>
      </c>
      <c r="E14" s="9">
        <v>95</v>
      </c>
      <c r="F14" s="9">
        <v>95</v>
      </c>
      <c r="G14" s="9">
        <v>95</v>
      </c>
      <c r="H14" s="9">
        <v>95</v>
      </c>
      <c r="I14" s="9">
        <v>95</v>
      </c>
      <c r="J14" s="9"/>
      <c r="K14" s="9"/>
      <c r="L14" s="6">
        <f t="shared" si="0"/>
        <v>54.285714285714285</v>
      </c>
    </row>
    <row r="15" spans="2:13" x14ac:dyDescent="0.25">
      <c r="B15" s="8">
        <v>7</v>
      </c>
      <c r="C15" s="8" t="s">
        <v>66</v>
      </c>
      <c r="D15" s="2" t="s">
        <v>81</v>
      </c>
      <c r="E15" s="9">
        <v>85</v>
      </c>
      <c r="F15" s="9">
        <v>95</v>
      </c>
      <c r="G15" s="9">
        <v>95</v>
      </c>
      <c r="H15" s="9">
        <v>90</v>
      </c>
      <c r="I15" s="9">
        <v>80</v>
      </c>
      <c r="J15" s="9"/>
      <c r="K15" s="9"/>
      <c r="L15" s="6">
        <f t="shared" si="0"/>
        <v>52.142857142857146</v>
      </c>
    </row>
    <row r="16" spans="2:13" x14ac:dyDescent="0.25">
      <c r="B16" s="8">
        <v>8</v>
      </c>
      <c r="C16" s="8" t="s">
        <v>148</v>
      </c>
      <c r="D16" s="2" t="s">
        <v>149</v>
      </c>
      <c r="E16" s="9">
        <v>75</v>
      </c>
      <c r="F16" s="9">
        <v>75</v>
      </c>
      <c r="G16" s="9">
        <v>75</v>
      </c>
      <c r="H16" s="9">
        <v>75</v>
      </c>
      <c r="I16" s="9">
        <v>75</v>
      </c>
      <c r="J16" s="9"/>
      <c r="K16" s="9"/>
      <c r="L16" s="6">
        <f t="shared" si="0"/>
        <v>42.857142857142854</v>
      </c>
    </row>
    <row r="17" spans="2:12" x14ac:dyDescent="0.25">
      <c r="B17" s="8">
        <v>9</v>
      </c>
      <c r="C17" s="8" t="s">
        <v>67</v>
      </c>
      <c r="D17" s="2" t="s">
        <v>82</v>
      </c>
      <c r="E17" s="9">
        <v>85</v>
      </c>
      <c r="F17" s="9">
        <v>85</v>
      </c>
      <c r="G17" s="9">
        <v>85</v>
      </c>
      <c r="H17" s="9">
        <v>75</v>
      </c>
      <c r="I17" s="9">
        <v>75</v>
      </c>
      <c r="J17" s="9"/>
      <c r="K17" s="9"/>
      <c r="L17" s="6">
        <f t="shared" si="0"/>
        <v>47.142857142857146</v>
      </c>
    </row>
    <row r="18" spans="2:12" x14ac:dyDescent="0.25">
      <c r="B18" s="8">
        <v>10</v>
      </c>
      <c r="C18" s="8" t="s">
        <v>150</v>
      </c>
      <c r="D18" s="2" t="s">
        <v>151</v>
      </c>
      <c r="E18" s="9">
        <v>85</v>
      </c>
      <c r="F18" s="9">
        <v>70</v>
      </c>
      <c r="G18" s="9">
        <v>70</v>
      </c>
      <c r="H18" s="9">
        <v>80</v>
      </c>
      <c r="I18" s="9">
        <v>75</v>
      </c>
      <c r="J18" s="9"/>
      <c r="K18" s="9"/>
      <c r="L18" s="6">
        <f t="shared" si="0"/>
        <v>43.571428571428569</v>
      </c>
    </row>
    <row r="19" spans="2:12" x14ac:dyDescent="0.25">
      <c r="B19" s="8">
        <v>11</v>
      </c>
      <c r="C19" s="8" t="s">
        <v>68</v>
      </c>
      <c r="D19" s="2" t="s">
        <v>152</v>
      </c>
      <c r="E19" s="9">
        <v>95</v>
      </c>
      <c r="F19" s="9">
        <v>95</v>
      </c>
      <c r="G19" s="9">
        <v>95</v>
      </c>
      <c r="H19" s="9">
        <v>80</v>
      </c>
      <c r="I19" s="9">
        <v>80</v>
      </c>
      <c r="J19" s="9"/>
      <c r="K19" s="9"/>
      <c r="L19" s="6">
        <f t="shared" si="0"/>
        <v>52.142857142857146</v>
      </c>
    </row>
    <row r="20" spans="2:12" x14ac:dyDescent="0.25">
      <c r="B20" s="8">
        <v>12</v>
      </c>
      <c r="C20" s="8" t="s">
        <v>69</v>
      </c>
      <c r="D20" s="2" t="s">
        <v>84</v>
      </c>
      <c r="E20" s="9">
        <v>85</v>
      </c>
      <c r="F20" s="9">
        <v>80</v>
      </c>
      <c r="G20" s="9">
        <v>80</v>
      </c>
      <c r="H20" s="9">
        <v>75</v>
      </c>
      <c r="I20" s="9">
        <v>75</v>
      </c>
      <c r="J20" s="9"/>
      <c r="K20" s="9"/>
      <c r="L20" s="6">
        <f t="shared" si="0"/>
        <v>45.714285714285715</v>
      </c>
    </row>
    <row r="21" spans="2:12" x14ac:dyDescent="0.25">
      <c r="B21" s="8">
        <v>13</v>
      </c>
      <c r="C21" s="8" t="s">
        <v>71</v>
      </c>
      <c r="D21" s="2" t="s">
        <v>86</v>
      </c>
      <c r="E21" s="9">
        <v>90</v>
      </c>
      <c r="F21" s="9">
        <v>90</v>
      </c>
      <c r="G21" s="9">
        <v>90</v>
      </c>
      <c r="H21" s="9">
        <v>90</v>
      </c>
      <c r="I21" s="9">
        <v>90</v>
      </c>
      <c r="J21" s="9"/>
      <c r="K21" s="9"/>
      <c r="L21" s="6">
        <f t="shared" si="0"/>
        <v>51.428571428571431</v>
      </c>
    </row>
    <row r="22" spans="2:12" x14ac:dyDescent="0.25">
      <c r="B22" s="8">
        <v>14</v>
      </c>
      <c r="C22" s="8" t="s">
        <v>72</v>
      </c>
      <c r="D22" s="2" t="s">
        <v>87</v>
      </c>
      <c r="E22" s="9">
        <v>90</v>
      </c>
      <c r="F22" s="9">
        <v>90</v>
      </c>
      <c r="G22" s="9">
        <v>90</v>
      </c>
      <c r="H22" s="9">
        <v>90</v>
      </c>
      <c r="I22" s="9">
        <v>85</v>
      </c>
      <c r="J22" s="9"/>
      <c r="K22" s="9"/>
      <c r="L22" s="6">
        <f t="shared" si="0"/>
        <v>51.428571428571431</v>
      </c>
    </row>
    <row r="23" spans="2:12" x14ac:dyDescent="0.25">
      <c r="B23" s="8">
        <v>15</v>
      </c>
      <c r="C23" s="8" t="s">
        <v>73</v>
      </c>
      <c r="D23" s="2" t="s">
        <v>88</v>
      </c>
      <c r="E23" s="9">
        <v>80</v>
      </c>
      <c r="F23" s="9">
        <v>75</v>
      </c>
      <c r="G23" s="9">
        <v>75</v>
      </c>
      <c r="H23" s="9">
        <v>90</v>
      </c>
      <c r="I23" s="9">
        <v>70</v>
      </c>
      <c r="J23" s="9"/>
      <c r="K23" s="9"/>
      <c r="L23" s="6">
        <f t="shared" si="0"/>
        <v>45.714285714285715</v>
      </c>
    </row>
    <row r="24" spans="2:12" x14ac:dyDescent="0.25">
      <c r="B24" s="8"/>
      <c r="C24" s="8"/>
      <c r="D24" s="19"/>
      <c r="E24" s="9">
        <f>SUM(E9:E23)/15</f>
        <v>80.333333333333329</v>
      </c>
      <c r="F24" s="9">
        <f t="shared" ref="F24:I24" si="1">SUM(F9:F23)/15</f>
        <v>77.666666666666671</v>
      </c>
      <c r="G24" s="9">
        <f t="shared" si="1"/>
        <v>77.666666666666671</v>
      </c>
      <c r="H24" s="9">
        <f t="shared" si="1"/>
        <v>79</v>
      </c>
      <c r="I24" s="9">
        <f t="shared" si="1"/>
        <v>71.333333333333329</v>
      </c>
      <c r="J24" s="9"/>
      <c r="K24" s="9"/>
      <c r="L24" s="6">
        <f t="shared" ref="L24:L41" si="2">SUM(E24:H24)/4</f>
        <v>78.666666666666671</v>
      </c>
    </row>
    <row r="25" spans="2:12" x14ac:dyDescent="0.25">
      <c r="B25" s="8"/>
      <c r="C25" s="8"/>
      <c r="D25" s="19"/>
      <c r="E25" s="9"/>
      <c r="F25" s="9"/>
      <c r="G25" s="9"/>
      <c r="H25" s="9"/>
      <c r="I25" s="9"/>
      <c r="J25" s="9"/>
      <c r="K25" s="9"/>
      <c r="L25" s="6">
        <f t="shared" si="2"/>
        <v>0</v>
      </c>
    </row>
    <row r="26" spans="2:12" x14ac:dyDescent="0.25">
      <c r="B26" s="8"/>
      <c r="C26" s="8"/>
      <c r="D26" s="19"/>
      <c r="E26" s="9"/>
      <c r="F26" s="9"/>
      <c r="G26" s="9"/>
      <c r="H26" s="9"/>
      <c r="I26" s="9"/>
      <c r="J26" s="9"/>
      <c r="K26" s="9"/>
      <c r="L26" s="6">
        <f t="shared" si="2"/>
        <v>0</v>
      </c>
    </row>
    <row r="27" spans="2:12" x14ac:dyDescent="0.25">
      <c r="B27" s="8"/>
      <c r="C27" s="8"/>
      <c r="D27" s="19"/>
      <c r="E27" s="9"/>
      <c r="F27" s="9"/>
      <c r="G27" s="9"/>
      <c r="H27" s="9"/>
      <c r="I27" s="9"/>
      <c r="J27" s="9"/>
      <c r="K27" s="9"/>
      <c r="L27" s="6">
        <f t="shared" si="2"/>
        <v>0</v>
      </c>
    </row>
    <row r="28" spans="2:12" x14ac:dyDescent="0.25">
      <c r="B28" s="8"/>
      <c r="C28" s="8"/>
      <c r="D28" s="8"/>
      <c r="E28" s="9"/>
      <c r="F28" s="9"/>
      <c r="G28" s="9"/>
      <c r="H28" s="9"/>
      <c r="I28" s="9"/>
      <c r="J28" s="9"/>
      <c r="K28" s="9"/>
      <c r="L28" s="6">
        <f t="shared" si="2"/>
        <v>0</v>
      </c>
    </row>
    <row r="29" spans="2:12" x14ac:dyDescent="0.25">
      <c r="B29" s="8"/>
      <c r="C29" s="8"/>
      <c r="D29" s="8"/>
      <c r="E29" s="9"/>
      <c r="F29" s="9"/>
      <c r="G29" s="9"/>
      <c r="H29" s="9"/>
      <c r="I29" s="9"/>
      <c r="J29" s="9"/>
      <c r="K29" s="9"/>
      <c r="L29" s="6">
        <f t="shared" si="2"/>
        <v>0</v>
      </c>
    </row>
    <row r="30" spans="2:12" x14ac:dyDescent="0.25">
      <c r="B30" s="8"/>
      <c r="C30" s="8"/>
      <c r="D30" s="8"/>
      <c r="E30" s="9"/>
      <c r="F30" s="9"/>
      <c r="G30" s="9"/>
      <c r="H30" s="9"/>
      <c r="I30" s="9"/>
      <c r="J30" s="9"/>
      <c r="K30" s="9"/>
      <c r="L30" s="6">
        <f t="shared" si="2"/>
        <v>0</v>
      </c>
    </row>
    <row r="31" spans="2:12" x14ac:dyDescent="0.25">
      <c r="B31" s="8"/>
      <c r="C31" s="8"/>
      <c r="D31" s="8"/>
      <c r="E31" s="9"/>
      <c r="F31" s="9"/>
      <c r="G31" s="9"/>
      <c r="H31" s="9"/>
      <c r="I31" s="9"/>
      <c r="J31" s="9"/>
      <c r="K31" s="9"/>
      <c r="L31" s="6">
        <f t="shared" si="2"/>
        <v>0</v>
      </c>
    </row>
    <row r="32" spans="2:12" x14ac:dyDescent="0.25">
      <c r="B32" s="8"/>
      <c r="C32" s="8"/>
      <c r="D32" s="8"/>
      <c r="E32" s="9"/>
      <c r="F32" s="9"/>
      <c r="G32" s="9"/>
      <c r="H32" s="9"/>
      <c r="I32" s="9"/>
      <c r="J32" s="9"/>
      <c r="K32" s="9"/>
      <c r="L32" s="6">
        <f t="shared" si="2"/>
        <v>0</v>
      </c>
    </row>
    <row r="33" spans="2:12" x14ac:dyDescent="0.25">
      <c r="B33" s="8"/>
      <c r="C33" s="4"/>
      <c r="D33" s="8"/>
      <c r="E33" s="9"/>
      <c r="F33" s="9"/>
      <c r="G33" s="9"/>
      <c r="H33" s="9"/>
      <c r="I33" s="9"/>
      <c r="J33" s="9"/>
      <c r="K33" s="9"/>
      <c r="L33" s="6">
        <f t="shared" si="2"/>
        <v>0</v>
      </c>
    </row>
    <row r="34" spans="2:12" x14ac:dyDescent="0.25">
      <c r="B34" s="8"/>
      <c r="C34" s="4"/>
      <c r="D34" s="8"/>
      <c r="E34" s="9"/>
      <c r="F34" s="9"/>
      <c r="G34" s="9"/>
      <c r="H34" s="9"/>
      <c r="I34" s="9"/>
      <c r="J34" s="9"/>
      <c r="K34" s="9"/>
      <c r="L34" s="6">
        <f t="shared" si="2"/>
        <v>0</v>
      </c>
    </row>
    <row r="35" spans="2:12" x14ac:dyDescent="0.25">
      <c r="B35" s="8"/>
      <c r="C35" s="4"/>
      <c r="D35" s="8"/>
      <c r="E35" s="9"/>
      <c r="F35" s="9"/>
      <c r="G35" s="9"/>
      <c r="H35" s="9"/>
      <c r="I35" s="9"/>
      <c r="J35" s="9"/>
      <c r="K35" s="9"/>
      <c r="L35" s="6">
        <f t="shared" si="2"/>
        <v>0</v>
      </c>
    </row>
    <row r="36" spans="2:12" x14ac:dyDescent="0.25">
      <c r="B36" s="8"/>
      <c r="C36" s="4"/>
      <c r="D36" s="8"/>
      <c r="E36" s="9"/>
      <c r="F36" s="9"/>
      <c r="G36" s="9"/>
      <c r="H36" s="9"/>
      <c r="I36" s="9"/>
      <c r="J36" s="9"/>
      <c r="K36" s="9"/>
      <c r="L36" s="6">
        <f t="shared" si="2"/>
        <v>0</v>
      </c>
    </row>
    <row r="37" spans="2:12" x14ac:dyDescent="0.25">
      <c r="B37" s="8"/>
      <c r="C37" s="4"/>
      <c r="D37" s="8"/>
      <c r="E37" s="9"/>
      <c r="F37" s="9"/>
      <c r="G37" s="9"/>
      <c r="H37" s="9"/>
      <c r="I37" s="9"/>
      <c r="J37" s="9"/>
      <c r="K37" s="9"/>
      <c r="L37" s="6">
        <f t="shared" si="2"/>
        <v>0</v>
      </c>
    </row>
    <row r="38" spans="2:12" x14ac:dyDescent="0.25">
      <c r="B38" s="8"/>
      <c r="C38" s="4"/>
      <c r="D38" s="8"/>
      <c r="E38" s="9"/>
      <c r="F38" s="9"/>
      <c r="G38" s="9"/>
      <c r="H38" s="9"/>
      <c r="I38" s="9"/>
      <c r="J38" s="9"/>
      <c r="K38" s="9"/>
      <c r="L38" s="6">
        <f t="shared" si="2"/>
        <v>0</v>
      </c>
    </row>
    <row r="39" spans="2:12" x14ac:dyDescent="0.25">
      <c r="B39" s="8"/>
      <c r="C39" s="4"/>
      <c r="D39" s="8"/>
      <c r="E39" s="9"/>
      <c r="F39" s="9"/>
      <c r="G39" s="9"/>
      <c r="H39" s="9"/>
      <c r="I39" s="9"/>
      <c r="J39" s="9"/>
      <c r="K39" s="9"/>
      <c r="L39" s="6">
        <f t="shared" si="2"/>
        <v>0</v>
      </c>
    </row>
    <row r="40" spans="2:12" x14ac:dyDescent="0.25">
      <c r="B40" s="8"/>
      <c r="C40" s="4"/>
      <c r="D40" s="8"/>
      <c r="E40" s="9"/>
      <c r="F40" s="9"/>
      <c r="G40" s="9"/>
      <c r="H40" s="9"/>
      <c r="I40" s="9"/>
      <c r="J40" s="9"/>
      <c r="K40" s="9"/>
      <c r="L40" s="6">
        <f t="shared" si="2"/>
        <v>0</v>
      </c>
    </row>
    <row r="41" spans="2:12" x14ac:dyDescent="0.25">
      <c r="B41" s="8"/>
      <c r="C41" s="2"/>
      <c r="D41" s="16"/>
      <c r="E41" s="2"/>
      <c r="F41" s="2"/>
      <c r="G41" s="2"/>
      <c r="H41" s="2"/>
      <c r="I41" s="2"/>
      <c r="J41" s="2"/>
      <c r="K41" s="2"/>
      <c r="L41" s="6">
        <f t="shared" si="2"/>
        <v>0</v>
      </c>
    </row>
    <row r="42" spans="2:12" x14ac:dyDescent="0.25">
      <c r="C42" s="31"/>
      <c r="D42" s="31"/>
      <c r="E42" s="11">
        <f>COUNTIF(E9:E41,"&gt;=70")</f>
        <v>15</v>
      </c>
      <c r="F42" s="11">
        <f>COUNTIF(F9:F41,"&gt;=70")</f>
        <v>15</v>
      </c>
      <c r="G42" s="11">
        <f>COUNTIF(G9:G41,"&gt;=70")</f>
        <v>15</v>
      </c>
      <c r="H42" s="11">
        <f>COUNTIF(H9:H41,"&gt;=70")</f>
        <v>15</v>
      </c>
      <c r="I42" s="11"/>
      <c r="J42" s="11"/>
      <c r="K42" s="11"/>
      <c r="L42" s="15">
        <f>COUNTIF(L9:L36,"&gt;=70")</f>
        <v>1</v>
      </c>
    </row>
    <row r="43" spans="2:12" x14ac:dyDescent="0.25">
      <c r="C43" s="33"/>
      <c r="D43" s="33"/>
      <c r="E43" s="12">
        <f>COUNTIF(E9:E41,"&lt;70")</f>
        <v>1</v>
      </c>
      <c r="F43" s="12">
        <f>COUNTIF(F9:F41,"&lt;70")</f>
        <v>1</v>
      </c>
      <c r="G43" s="12">
        <f>COUNTIF(G9:G41,"&lt;70")</f>
        <v>1</v>
      </c>
      <c r="H43" s="12"/>
      <c r="I43" s="12"/>
      <c r="J43" s="12"/>
      <c r="K43" s="12"/>
      <c r="L43" s="12">
        <f>COUNTIF(L9:L41,"&lt;70")</f>
        <v>32</v>
      </c>
    </row>
    <row r="44" spans="2:12" x14ac:dyDescent="0.25">
      <c r="C44" s="33"/>
      <c r="D44" s="33"/>
      <c r="E44" s="12">
        <f>COUNT(E9:E41)</f>
        <v>16</v>
      </c>
      <c r="F44" s="12">
        <f>COUNT(F9:F41)</f>
        <v>16</v>
      </c>
      <c r="G44" s="12">
        <f>COUNT(G9:G41)</f>
        <v>16</v>
      </c>
      <c r="H44" s="12"/>
      <c r="I44" s="12"/>
      <c r="J44" s="12"/>
      <c r="K44" s="12"/>
      <c r="L44" s="12">
        <f>COUNT(L9:L41)</f>
        <v>33</v>
      </c>
    </row>
    <row r="45" spans="2:12" x14ac:dyDescent="0.25">
      <c r="C45" s="33"/>
      <c r="D45" s="33"/>
      <c r="E45" s="13">
        <f>E42/E44</f>
        <v>0.9375</v>
      </c>
      <c r="F45" s="14">
        <f>F42/F44</f>
        <v>0.9375</v>
      </c>
      <c r="G45" s="14">
        <f>G42/G44</f>
        <v>0.9375</v>
      </c>
      <c r="H45" s="14"/>
      <c r="I45" s="14"/>
      <c r="J45" s="14"/>
      <c r="K45" s="14"/>
      <c r="L45" s="14">
        <f>L42/L44</f>
        <v>3.0303030303030304E-2</v>
      </c>
    </row>
    <row r="46" spans="2:12" x14ac:dyDescent="0.25">
      <c r="C46" s="33"/>
      <c r="D46" s="33"/>
      <c r="E46" s="13">
        <f>E43/E44</f>
        <v>6.25E-2</v>
      </c>
      <c r="F46" s="13">
        <f>F43/F44</f>
        <v>6.25E-2</v>
      </c>
      <c r="G46" s="14">
        <f>G43/G44</f>
        <v>6.25E-2</v>
      </c>
      <c r="H46" s="14"/>
      <c r="I46" s="14"/>
      <c r="J46" s="14"/>
      <c r="K46" s="14"/>
      <c r="L46" s="14">
        <f>L43/L44</f>
        <v>0.96969696969696972</v>
      </c>
    </row>
    <row r="47" spans="2:12" x14ac:dyDescent="0.25">
      <c r="C47" s="33"/>
      <c r="D47" s="33"/>
    </row>
    <row r="48" spans="2:12" x14ac:dyDescent="0.25">
      <c r="C48" s="7"/>
      <c r="D48" s="7"/>
    </row>
    <row r="49" spans="5:11" x14ac:dyDescent="0.25">
      <c r="E49" s="34"/>
      <c r="F49" s="34"/>
      <c r="G49" s="34"/>
      <c r="H49" s="34"/>
      <c r="I49" s="7"/>
      <c r="J49" s="7"/>
      <c r="K49" s="7"/>
    </row>
    <row r="50" spans="5:11" x14ac:dyDescent="0.25">
      <c r="E50" s="32" t="s">
        <v>17</v>
      </c>
      <c r="F50" s="32"/>
      <c r="G50" s="32"/>
      <c r="H50" s="32"/>
      <c r="I50" s="10"/>
      <c r="J50" s="10"/>
      <c r="K50" s="10"/>
    </row>
  </sheetData>
  <mergeCells count="12">
    <mergeCell ref="C42:D42"/>
    <mergeCell ref="B2:H2"/>
    <mergeCell ref="C3:H3"/>
    <mergeCell ref="E4:F4"/>
    <mergeCell ref="L4:M4"/>
    <mergeCell ref="E50:H50"/>
    <mergeCell ref="C43:D43"/>
    <mergeCell ref="C44:D44"/>
    <mergeCell ref="C45:D45"/>
    <mergeCell ref="C46:D46"/>
    <mergeCell ref="C47:D47"/>
    <mergeCell ref="E49:H49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INFORMATICA </vt:lpstr>
      <vt:lpstr>DES.SUST.</vt:lpstr>
      <vt:lpstr>ARQ. COM.</vt:lpstr>
      <vt:lpstr>D.SUST</vt:lpstr>
      <vt:lpstr>FISICA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ELENA MORALES BENITEZ</cp:lastModifiedBy>
  <cp:lastPrinted>2023-03-21T15:13:53Z</cp:lastPrinted>
  <dcterms:created xsi:type="dcterms:W3CDTF">2023-03-14T19:16:59Z</dcterms:created>
  <dcterms:modified xsi:type="dcterms:W3CDTF">2024-11-23T04:40:02Z</dcterms:modified>
</cp:coreProperties>
</file>