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26C3A63-B664-4B53-94B8-47A750BDE6B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" sheetId="22" r:id="rId1"/>
    <sheet name="1" sheetId="10" r:id="rId2"/>
    <sheet name="3" sheetId="23" r:id="rId3"/>
    <sheet name="4" sheetId="24" r:id="rId4"/>
    <sheet name="Final" sheetId="25" r:id="rId5"/>
  </sheets>
  <definedNames>
    <definedName name="_xlnm.Print_Area" localSheetId="1">'1'!$A$1:$N$37</definedName>
    <definedName name="_xlnm.Print_Area" localSheetId="0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5" l="1"/>
  <c r="L14" i="25" s="1"/>
  <c r="N28" i="24"/>
  <c r="N14" i="25" l="1"/>
  <c r="C15" i="23" l="1"/>
  <c r="L15" i="23" l="1"/>
  <c r="N15" i="22"/>
  <c r="L15" i="22"/>
  <c r="N14" i="10" l="1"/>
  <c r="A14" i="23" l="1"/>
  <c r="E14" i="22"/>
  <c r="N14" i="22" s="1"/>
  <c r="C14" i="22"/>
  <c r="M28" i="24" l="1"/>
  <c r="N29" i="23"/>
  <c r="M29" i="23"/>
  <c r="F28" i="24"/>
  <c r="E14" i="24"/>
  <c r="N14" i="24" s="1"/>
  <c r="D14" i="24"/>
  <c r="C14" i="24"/>
  <c r="A14" i="24"/>
  <c r="I28" i="24" l="1"/>
  <c r="N28" i="10" l="1"/>
  <c r="M28" i="10"/>
  <c r="F29" i="22" l="1"/>
  <c r="L14" i="24" l="1"/>
  <c r="G37" i="25" l="1"/>
  <c r="G37" i="24"/>
  <c r="G38" i="23"/>
  <c r="G38" i="22"/>
  <c r="E6" i="25"/>
  <c r="E6" i="24"/>
  <c r="E6" i="23"/>
  <c r="E6" i="22"/>
  <c r="K29" i="22" l="1"/>
  <c r="K28" i="10" l="1"/>
  <c r="M28" i="25" l="1"/>
  <c r="K28" i="25"/>
  <c r="G28" i="25"/>
  <c r="F28" i="25"/>
  <c r="N28" i="25"/>
  <c r="D14" i="25"/>
  <c r="C14" i="25"/>
  <c r="A14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E28" i="25" l="1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<sst xmlns="http://schemas.openxmlformats.org/spreadsheetml/2006/main" count="176" uniqueCount="43">
  <si>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</si>
  <si>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</si>
  <si>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</si>
  <si>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</si>
  <si>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</si>
  <si>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</si>
  <si>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</si>
  <si>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</si>
  <si>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</si>
  <si>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</si>
  <si>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</si>
  <si>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</si>
  <si>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</si>
  <si>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</si>
  <si>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</si>
  <si>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</si>
  <si>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</si>
  <si>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</si>
  <si>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</si>
  <si>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</si>
  <si>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</si>
  <si>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</si>
  <si>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</si>
  <si>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</si>
  <si>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</si>
  <si>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</si>
  <si>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</si>
  <si>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</si>
  <si>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</si>
  <si>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</si>
  <si>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</si>
  <si>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</si>
  <si>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</si>
  <si>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</si>
  <si>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T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</si>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</sst>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11"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tr">
        <f>'1'!E6:H6</f>
        <v>ELECTROMECANICA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1" t="str">
        <f>'1'!L8</f>
        <v>AGOSTO-DICIEMBRE 2024</v>
      </c>
      <c r="M8" s="31"/>
      <c r="N8" s="31"/>
    </row>
    <row r="10" spans="1:14" x14ac:dyDescent="0.2">
      <c r="A10" s="4" t="s">
        <v>7</v>
      </c>
      <c r="B10" s="31" t="str">
        <f>'1'!B10</f>
        <v>ING. VICTOR PALMA CRUZ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71</v>
      </c>
      <c r="N14" s="15">
        <f>F14/E14</f>
        <v>0.86363636363636365</v>
      </c>
    </row>
    <row r="15" spans="1:14" s="11" customFormat="1" x14ac:dyDescent="0.2">
      <c r="A15" s="22" t="s">
        <v>37</v>
      </c>
      <c r="B15" s="9" t="s">
        <v>32</v>
      </c>
      <c r="C15" s="9" t="s">
        <v>38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74</v>
      </c>
      <c r="N15" s="15">
        <f>F15/E15</f>
        <v>0.86363636363636365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>SUM(I14:I28)</f>
        <v>6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29" t="s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2" t="s">
        <v>26</v>
      </c>
      <c r="C34" s="32"/>
      <c r="D34" s="32"/>
      <c r="G34" s="33" t="s">
        <v>27</v>
      </c>
      <c r="H34" s="33"/>
      <c r="I34" s="33"/>
      <c r="J34" s="33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1</v>
      </c>
      <c r="C8" s="31"/>
      <c r="D8" s="14" t="s">
        <v>4</v>
      </c>
      <c r="E8" s="5">
        <v>1</v>
      </c>
      <c r="G8" s="4" t="s">
        <v>5</v>
      </c>
      <c r="H8" s="5">
        <v>1</v>
      </c>
      <c r="I8" s="38" t="s">
        <v>6</v>
      </c>
      <c r="J8" s="38"/>
      <c r="K8" s="38"/>
      <c r="L8" s="31" t="s">
        <v>35</v>
      </c>
      <c r="M8" s="31"/>
      <c r="N8" s="31"/>
    </row>
    <row r="10" spans="1:14" x14ac:dyDescent="0.2">
      <c r="A10" s="4" t="s">
        <v>7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36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5" zoomScale="90" zoomScaleNormal="90" zoomScaleSheetLayoutView="100" workbookViewId="0">
      <selection activeCell="N29" sqref="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tr">
        <f>'1'!E6:H6</f>
        <v>ELECTROMECANICA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1" t="str">
        <f>'1'!L8</f>
        <v>AGOSTO-DICIEMBRE 2024</v>
      </c>
      <c r="M8" s="31"/>
      <c r="N8" s="31"/>
    </row>
    <row r="10" spans="1:14" x14ac:dyDescent="0.2">
      <c r="A10" s="4" t="s">
        <v>7</v>
      </c>
      <c r="B10" s="31" t="str">
        <f>'1'!B10</f>
        <v>ING. VICTOR PALMA CRUZ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74</v>
      </c>
      <c r="N14" s="15">
        <v>0.86</v>
      </c>
    </row>
    <row r="15" spans="1:14" s="11" customFormat="1" x14ac:dyDescent="0.2">
      <c r="A15" s="22" t="s">
        <v>37</v>
      </c>
      <c r="B15" s="9" t="s">
        <v>41</v>
      </c>
      <c r="C15" s="9">
        <f>'1'!C15</f>
        <v>0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76</v>
      </c>
      <c r="N15" s="15">
        <v>0.86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 t="shared" ref="I29" si="2">(E29-SUM(F29:G29))-K29</f>
        <v>6</v>
      </c>
      <c r="J29" s="18"/>
      <c r="K29" s="17">
        <f>SUM(K14:K28)</f>
        <v>0</v>
      </c>
      <c r="L29" s="18">
        <f t="shared" si="0"/>
        <v>0</v>
      </c>
      <c r="M29" s="17">
        <f>AVERAGE(M14:M28)</f>
        <v>75</v>
      </c>
      <c r="N29" s="19">
        <f>AVERAGE(N14:N28)</f>
        <v>0.86</v>
      </c>
    </row>
    <row r="31" spans="1:14" ht="120" customHeight="1" x14ac:dyDescent="0.2">
      <c r="A31" s="29" t="s">
        <v>25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2" t="s">
        <v>26</v>
      </c>
      <c r="C34" s="32"/>
      <c r="D34" s="32"/>
      <c r="G34" s="33" t="s">
        <v>27</v>
      </c>
      <c r="H34" s="33"/>
      <c r="I34" s="33"/>
      <c r="J34" s="33"/>
    </row>
    <row r="35" spans="1:10" ht="62.25" customHeight="1" x14ac:dyDescent="0.2">
      <c r="B35" s="30"/>
      <c r="C35" s="30"/>
      <c r="D35" s="30"/>
      <c r="G35" s="31"/>
      <c r="H35" s="31"/>
      <c r="I35" s="31"/>
      <c r="J35" s="31"/>
    </row>
    <row r="36" spans="1:10" hidden="1" x14ac:dyDescent="0.2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2"/>
    <row r="38" spans="1:10" ht="45" customHeight="1" x14ac:dyDescent="0.2">
      <c r="B38" s="24" t="str">
        <f>B10</f>
        <v>ING. VICTOR PALMA CRUZ</v>
      </c>
      <c r="C38" s="24"/>
      <c r="D38" s="24"/>
      <c r="E38" s="13"/>
      <c r="F38" s="13"/>
      <c r="G38" s="24" t="str">
        <f>'1'!G37:J37</f>
        <v>MI ESTEBAN DOMINGUEZ FISCAL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110" zoomScaleNormal="11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tr">
        <f>'1'!E6:H6</f>
        <v>ELECTROMECANICA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1" t="str">
        <f>'1'!L8</f>
        <v>AGOSTO-DICIEMBRE 2024</v>
      </c>
      <c r="M8" s="31"/>
      <c r="N8" s="31"/>
    </row>
    <row r="10" spans="1:14" x14ac:dyDescent="0.2">
      <c r="A10" s="4" t="s">
        <v>7</v>
      </c>
      <c r="B10" s="31" t="str">
        <f>'1'!B10</f>
        <v>ING. VICTOR PALMA CRUZ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22" t="str">
        <f>'1'!A14</f>
        <v>ELECTROMAGNETISMO</v>
      </c>
      <c r="B14" s="9" t="s">
        <v>42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" si="0">K14/E14</f>
        <v>0</v>
      </c>
      <c r="M14" s="9">
        <v>73</v>
      </c>
      <c r="N14" s="15">
        <f>F14/E14</f>
        <v>0.86363636363636365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19</v>
      </c>
      <c r="G28" s="17"/>
      <c r="H28" s="17"/>
      <c r="I28" s="17">
        <f t="shared" ref="I28" si="1">SUM(I14:I27)</f>
        <v>3</v>
      </c>
      <c r="J28" s="18"/>
      <c r="K28" s="17">
        <f>SUM(K14:K27)</f>
        <v>0</v>
      </c>
      <c r="L28" s="18">
        <f t="shared" ref="L28" si="2">K28/E28</f>
        <v>0</v>
      </c>
      <c r="M28" s="21">
        <f>AVERAGE(M14:M27)</f>
        <v>73</v>
      </c>
      <c r="N28" s="19">
        <f>AVERAGE(N14:N27)</f>
        <v>0.86363636363636365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B5"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tr">
        <f>'1'!E6:H6</f>
        <v>ELECTROMECANICA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28</v>
      </c>
      <c r="C8" s="31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1" t="str">
        <f>'1'!L8</f>
        <v>AGOSTO-DICIEMBRE 2024</v>
      </c>
      <c r="M8" s="31"/>
      <c r="N8" s="31"/>
    </row>
    <row r="10" spans="1:14" x14ac:dyDescent="0.2">
      <c r="A10" s="4" t="s">
        <v>7</v>
      </c>
      <c r="B10" s="31" t="str">
        <f>'1'!B10</f>
        <v>ING. VICTOR PALMA CRUZ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6" t="s">
        <v>9</v>
      </c>
      <c r="C12" s="36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7"/>
      <c r="C13" s="37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22" t="str">
        <f>'1'!A14</f>
        <v>ELECTROMAGNETISMO</v>
      </c>
      <c r="B14" s="9" t="s">
        <v>34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>
        <v>3</v>
      </c>
      <c r="H14" s="10">
        <v>0.86</v>
      </c>
      <c r="I14" s="9">
        <v>3</v>
      </c>
      <c r="J14" s="10">
        <v>0.14000000000000001</v>
      </c>
      <c r="K14" s="9">
        <v>0</v>
      </c>
      <c r="L14" s="10">
        <f t="shared" ref="L14" si="0">K14/E14</f>
        <v>0</v>
      </c>
      <c r="M14" s="9">
        <v>73</v>
      </c>
      <c r="N14" s="15">
        <f>F14/E14</f>
        <v>0.86363636363636365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19</v>
      </c>
      <c r="G28" s="17">
        <f>SUM(G14:G27)</f>
        <v>3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73</v>
      </c>
      <c r="N28" s="19">
        <f>AVERAGE(N14:N27)</f>
        <v>0.86363636363636365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26</v>
      </c>
      <c r="C33" s="32"/>
      <c r="D33" s="32"/>
      <c r="G33" s="33" t="s">
        <v>27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VICTOR PALMA CRUZ</v>
      </c>
      <c r="C37" s="24"/>
      <c r="D37" s="24"/>
      <c r="E37" s="13"/>
      <c r="F37" s="13"/>
      <c r="G37" s="24" t="str">
        <f>'1'!G37:J37</f>
        <v>MI ESTEBAN DOMINGUEZ FISCAL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2</vt:lpstr>
      <vt:lpstr>1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cp:lastPrinted>2023-07-03T22:52:09Z</cp:lastPrinted>
  <dcterms:created xsi:type="dcterms:W3CDTF">2021-11-22T14:45:25Z</dcterms:created>
  <dcterms:modified xsi:type="dcterms:W3CDTF">2025-01-10T17:27:02Z</dcterms:modified>
  <cp:category/>
  <cp:contentStatus/>
</cp:coreProperties>
</file>