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50509F05-46FE-4648-A5B1-271481F125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H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L19" i="22" s="1"/>
  <c r="A20" i="22"/>
  <c r="C20" i="22"/>
  <c r="D20" i="22"/>
  <c r="E20" i="22"/>
  <c r="L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5" i="22"/>
  <c r="I25" i="22"/>
  <c r="J25" i="22" s="1"/>
  <c r="H25" i="22"/>
  <c r="H23" i="22"/>
  <c r="H20" i="22"/>
  <c r="I19" i="22"/>
  <c r="J19" i="22" s="1"/>
  <c r="H17" i="22"/>
  <c r="I16" i="22"/>
  <c r="J16" i="22" s="1"/>
  <c r="L15" i="22"/>
  <c r="I15" i="22"/>
  <c r="J15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I14" i="22" l="1"/>
  <c r="J14" i="22" s="1"/>
  <c r="I23" i="22"/>
  <c r="J23" i="22" s="1"/>
  <c r="H16" i="22"/>
  <c r="H19" i="22"/>
  <c r="H21" i="22"/>
  <c r="H24" i="22"/>
  <c r="H27" i="22"/>
  <c r="I15" i="25"/>
  <c r="J15" i="25" s="1"/>
  <c r="H15" i="25"/>
  <c r="I18" i="25"/>
  <c r="J18" i="25" s="1"/>
  <c r="H18" i="25"/>
  <c r="I21" i="25"/>
  <c r="J21" i="25" s="1"/>
  <c r="H21" i="25"/>
  <c r="I24" i="25"/>
  <c r="J24" i="25" s="1"/>
  <c r="H24" i="25"/>
  <c r="I27" i="25"/>
  <c r="J27" i="25" s="1"/>
  <c r="H27" i="25"/>
  <c r="I19" i="25"/>
  <c r="J19" i="25" s="1"/>
  <c r="H19" i="25"/>
  <c r="I17" i="22"/>
  <c r="J17" i="22" s="1"/>
  <c r="I20" i="22"/>
  <c r="J20" i="22" s="1"/>
  <c r="I16" i="25"/>
  <c r="J16" i="25" s="1"/>
  <c r="H16" i="25"/>
  <c r="I22" i="25"/>
  <c r="J22" i="25" s="1"/>
  <c r="H22" i="25"/>
  <c r="I25" i="25"/>
  <c r="J25" i="25" s="1"/>
  <c r="H25" i="25"/>
  <c r="I21" i="22"/>
  <c r="J21" i="22" s="1"/>
  <c r="I24" i="22"/>
  <c r="J24" i="22" s="1"/>
  <c r="I27" i="22"/>
  <c r="J27" i="22" s="1"/>
  <c r="I17" i="25"/>
  <c r="J17" i="25" s="1"/>
  <c r="H17" i="25"/>
  <c r="I20" i="25"/>
  <c r="J20" i="25" s="1"/>
  <c r="H20" i="25"/>
  <c r="I23" i="25"/>
  <c r="J23" i="25" s="1"/>
  <c r="H23" i="25"/>
  <c r="I26" i="25"/>
  <c r="J26" i="25" s="1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<sst xmlns="http://schemas.openxmlformats.org/spreadsheetml/2006/main" count="177" uniqueCount="42">
  <si>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</si>
  <si>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</si>
  <si>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</si>
  <si>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</si>
  <si>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</si>
  <si>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</si>
  <si>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</si>
  <si>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</si>
  <si>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</si>
  <si>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</si>
  <si>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</si>
  <si>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</si>
  <si>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</si>
  <si>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</si>
  <si>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</si>
  <si>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</si>
  <si>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</si>
  <si>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</si>
  <si>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</si>
  <si>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</si>
  <si>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</si>
  <si>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</si>
  <si>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</si>
  <si>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</si>
  <si>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</si>
  <si>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</si>
  <si>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</si>
  <si>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</si>
  <si>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</si>
  <si>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</si>
  <si>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</si>
  <si>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Ago-Dic 2024</t>
  </si>
  <si>
    <t>INDUSTRIAL</t>
  </si>
  <si>
    <t>FLOR ILIANA CHONTAL PELAYO</t>
  </si>
  <si>
    <t>LOGISTICA Y CADENA DE SUMINISTROS</t>
  </si>
  <si>
    <t>PROYECTO DE MANUFACTURA AVANZADA</t>
  </si>
  <si>
    <t>701A</t>
  </si>
  <si>
    <t>801M</t>
  </si>
  <si>
    <t>IIND</t>
  </si>
  <si>
    <t>TOPICOS DE CALIDAD</t>
  </si>
  <si>
    <t>PLANEACION ESTRATEGICA</t>
  </si>
  <si>
    <t>901A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</si>
</sst>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6" zoomScale="120" zoomScaleNormal="120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2</v>
      </c>
      <c r="G8" s="4" t="s">
        <v>6</v>
      </c>
      <c r="H8" s="5">
        <v>2</v>
      </c>
      <c r="I8" s="34" t="s">
        <v>7</v>
      </c>
      <c r="J8" s="34"/>
      <c r="K8" s="34"/>
      <c r="L8" s="28" t="s">
        <v>31</v>
      </c>
      <c r="M8" s="28"/>
      <c r="N8" s="28"/>
    </row>
    <row r="10" spans="1:14" x14ac:dyDescent="0.2">
      <c r="A10" s="4" t="s">
        <v>8</v>
      </c>
      <c r="B10" s="28" t="s">
        <v>33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34</v>
      </c>
      <c r="B14" s="9" t="s">
        <v>21</v>
      </c>
      <c r="C14" s="9" t="s">
        <v>36</v>
      </c>
      <c r="D14" s="9" t="s">
        <v>38</v>
      </c>
      <c r="E14" s="9">
        <v>5</v>
      </c>
      <c r="F14" s="9">
        <v>5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90</v>
      </c>
      <c r="N14" s="15">
        <v>0.8</v>
      </c>
    </row>
    <row r="15" spans="1:14" s="11" customFormat="1" ht="25.5" x14ac:dyDescent="0.2">
      <c r="A15" s="8" t="s">
        <v>35</v>
      </c>
      <c r="B15" s="9" t="s">
        <v>21</v>
      </c>
      <c r="C15" s="9" t="s">
        <v>37</v>
      </c>
      <c r="D15" s="9" t="s">
        <v>38</v>
      </c>
      <c r="E15" s="9">
        <v>6</v>
      </c>
      <c r="F15" s="9">
        <v>6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87.5</v>
      </c>
      <c r="N15" s="15">
        <v>0.66</v>
      </c>
    </row>
    <row r="16" spans="1:14" s="11" customFormat="1" x14ac:dyDescent="0.2">
      <c r="A16" s="8" t="s">
        <v>39</v>
      </c>
      <c r="B16" s="9" t="s">
        <v>21</v>
      </c>
      <c r="C16" s="9" t="s">
        <v>41</v>
      </c>
      <c r="D16" s="9" t="s">
        <v>38</v>
      </c>
      <c r="E16" s="9">
        <v>1</v>
      </c>
      <c r="F16" s="9">
        <v>1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85</v>
      </c>
      <c r="N16" s="15">
        <v>1</v>
      </c>
    </row>
    <row r="17" spans="1:14" s="11" customFormat="1" x14ac:dyDescent="0.2">
      <c r="A17" s="8" t="s">
        <v>40</v>
      </c>
      <c r="B17" s="9" t="s">
        <v>21</v>
      </c>
      <c r="C17" s="9" t="s">
        <v>41</v>
      </c>
      <c r="D17" s="9" t="s">
        <v>38</v>
      </c>
      <c r="E17" s="9">
        <v>1</v>
      </c>
      <c r="F17" s="9">
        <v>1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80</v>
      </c>
      <c r="N17" s="15">
        <v>1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</v>
      </c>
      <c r="F28" s="17">
        <f>SUM(F14:F27)</f>
        <v>13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85.625</v>
      </c>
      <c r="N28" s="19">
        <f>AVERAGE(N14:N27)</f>
        <v>0.86499999999999999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FLOR ILIANA CHONTAL PELAYO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Ago-Dic 2024</v>
      </c>
      <c r="M8" s="28"/>
      <c r="N8" s="28"/>
    </row>
    <row r="10" spans="1:14" x14ac:dyDescent="0.2">
      <c r="A10" s="4" t="s">
        <v>8</v>
      </c>
      <c r="B10" s="28" t="str">
        <f>'1'!B10</f>
        <v>FLOR ILIANA CHONTAL PELAYO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LOGISTICA Y CADENA DE SUMINISTROS</v>
      </c>
      <c r="B14" s="9"/>
      <c r="C14" s="9" t="str">
        <f>'1'!C14</f>
        <v>701A</v>
      </c>
      <c r="D14" s="9" t="str">
        <f>'1'!D14</f>
        <v>IIND</v>
      </c>
      <c r="E14" s="9">
        <f>'1'!E14</f>
        <v>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PROYECTO DE MANUFACTURA AVANZADA</v>
      </c>
      <c r="B15" s="9"/>
      <c r="C15" s="9" t="str">
        <f>'1'!C15</f>
        <v>801M</v>
      </c>
      <c r="D15" s="9" t="str">
        <f>'1'!D15</f>
        <v>IIND</v>
      </c>
      <c r="E15" s="9">
        <f>'1'!E15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TOPICOS DE CALIDAD</v>
      </c>
      <c r="B16" s="9"/>
      <c r="C16" s="9" t="str">
        <f>'1'!C16</f>
        <v>901A</v>
      </c>
      <c r="D16" s="9" t="str">
        <f>'1'!D16</f>
        <v>IIND</v>
      </c>
      <c r="E16" s="9">
        <f>'1'!E16</f>
        <v>1</v>
      </c>
      <c r="F16" s="9"/>
      <c r="G16" s="9"/>
      <c r="H16" s="10">
        <f t="shared" si="0"/>
        <v>0</v>
      </c>
      <c r="I16" s="9">
        <f t="shared" si="1"/>
        <v>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PLANEACION ESTRATEGICA</v>
      </c>
      <c r="B17" s="9"/>
      <c r="C17" s="9" t="str">
        <f>'1'!C17</f>
        <v>901A</v>
      </c>
      <c r="D17" s="9" t="str">
        <f>'1'!D17</f>
        <v>IIND</v>
      </c>
      <c r="E17" s="9">
        <f>'1'!E17</f>
        <v>1</v>
      </c>
      <c r="F17" s="9"/>
      <c r="G17" s="9"/>
      <c r="H17" s="10">
        <f t="shared" si="0"/>
        <v>0</v>
      </c>
      <c r="I17" s="9">
        <f t="shared" si="1"/>
        <v>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FLOR ILIANA CHONTAL PELAYO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Ago-Dic 2024</v>
      </c>
      <c r="M8" s="28"/>
      <c r="N8" s="28"/>
    </row>
    <row r="10" spans="1:14" x14ac:dyDescent="0.2">
      <c r="A10" s="4" t="s">
        <v>8</v>
      </c>
      <c r="B10" s="28" t="str">
        <f>'1'!B10</f>
        <v>FLOR ILIANA CHONTAL PELAYO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LOGISTICA Y CADENA DE SUMINISTROS</v>
      </c>
      <c r="B14" s="9"/>
      <c r="C14" s="9" t="str">
        <f>'1'!C14</f>
        <v>701A</v>
      </c>
      <c r="D14" s="9" t="str">
        <f>'1'!D14</f>
        <v>IIND</v>
      </c>
      <c r="E14" s="9">
        <f>'1'!E14</f>
        <v>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PROYECTO DE MANUFACTURA AVANZADA</v>
      </c>
      <c r="B15" s="9"/>
      <c r="C15" s="9" t="str">
        <f>'1'!C15</f>
        <v>801M</v>
      </c>
      <c r="D15" s="9" t="str">
        <f>'1'!D15</f>
        <v>IIND</v>
      </c>
      <c r="E15" s="9">
        <f>'1'!E15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TOPICOS DE CALIDAD</v>
      </c>
      <c r="B16" s="9"/>
      <c r="C16" s="9" t="str">
        <f>'1'!C16</f>
        <v>901A</v>
      </c>
      <c r="D16" s="9" t="str">
        <f>'1'!D16</f>
        <v>IIND</v>
      </c>
      <c r="E16" s="9">
        <f>'1'!E16</f>
        <v>1</v>
      </c>
      <c r="F16" s="9"/>
      <c r="G16" s="9"/>
      <c r="H16" s="10">
        <f t="shared" si="0"/>
        <v>0</v>
      </c>
      <c r="I16" s="9">
        <f t="shared" si="1"/>
        <v>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PLANEACION ESTRATEGICA</v>
      </c>
      <c r="B17" s="9"/>
      <c r="C17" s="9" t="str">
        <f>'1'!C17</f>
        <v>901A</v>
      </c>
      <c r="D17" s="9" t="str">
        <f>'1'!D17</f>
        <v>IIND</v>
      </c>
      <c r="E17" s="9">
        <f>'1'!E17</f>
        <v>1</v>
      </c>
      <c r="F17" s="9"/>
      <c r="G17" s="9"/>
      <c r="H17" s="10">
        <f t="shared" si="0"/>
        <v>0</v>
      </c>
      <c r="I17" s="9">
        <f t="shared" si="1"/>
        <v>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FLOR ILIANA CHONTAL PELAYO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Ago-Dic 2024</v>
      </c>
      <c r="M8" s="28"/>
      <c r="N8" s="28"/>
    </row>
    <row r="10" spans="1:14" x14ac:dyDescent="0.2">
      <c r="A10" s="4" t="s">
        <v>8</v>
      </c>
      <c r="B10" s="28" t="str">
        <f>'1'!B10</f>
        <v>FLOR ILIANA CHONTAL PELAYO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LOGISTICA Y CADENA DE SUMINISTROS</v>
      </c>
      <c r="B14" s="9"/>
      <c r="C14" s="9" t="str">
        <f>'1'!C14</f>
        <v>701A</v>
      </c>
      <c r="D14" s="9" t="str">
        <f>'1'!D14</f>
        <v>IIND</v>
      </c>
      <c r="E14" s="9">
        <f>'1'!E14</f>
        <v>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PROYECTO DE MANUFACTURA AVANZADA</v>
      </c>
      <c r="B15" s="9"/>
      <c r="C15" s="9" t="str">
        <f>'1'!C15</f>
        <v>801M</v>
      </c>
      <c r="D15" s="9" t="str">
        <f>'1'!D15</f>
        <v>IIND</v>
      </c>
      <c r="E15" s="9">
        <f>'1'!E15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TOPICOS DE CALIDAD</v>
      </c>
      <c r="B16" s="9"/>
      <c r="C16" s="9" t="str">
        <f>'1'!C16</f>
        <v>901A</v>
      </c>
      <c r="D16" s="9" t="str">
        <f>'1'!D16</f>
        <v>IIND</v>
      </c>
      <c r="E16" s="9">
        <f>'1'!E16</f>
        <v>1</v>
      </c>
      <c r="F16" s="9"/>
      <c r="G16" s="9"/>
      <c r="H16" s="10">
        <f t="shared" si="0"/>
        <v>0</v>
      </c>
      <c r="I16" s="9">
        <f t="shared" si="1"/>
        <v>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PLANEACION ESTRATEGICA</v>
      </c>
      <c r="B17" s="9"/>
      <c r="C17" s="9" t="str">
        <f>'1'!C17</f>
        <v>901A</v>
      </c>
      <c r="D17" s="9" t="str">
        <f>'1'!D17</f>
        <v>IIND</v>
      </c>
      <c r="E17" s="9">
        <f>'1'!E17</f>
        <v>1</v>
      </c>
      <c r="F17" s="9"/>
      <c r="G17" s="9"/>
      <c r="H17" s="10">
        <f t="shared" si="0"/>
        <v>0</v>
      </c>
      <c r="I17" s="9">
        <f t="shared" si="1"/>
        <v>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FLOR ILIANA CHONTAL PELAYO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G20" sqref="G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Ago-Dic 2024</v>
      </c>
      <c r="M8" s="28"/>
      <c r="N8" s="28"/>
    </row>
    <row r="10" spans="1:14" x14ac:dyDescent="0.2">
      <c r="A10" s="4" t="s">
        <v>8</v>
      </c>
      <c r="B10" s="28" t="str">
        <f>'1'!B10</f>
        <v>FLOR ILIANA CHONTAL PELAYO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LOGISTICA Y CADENA DE SUMINISTROS</v>
      </c>
      <c r="B14" s="9"/>
      <c r="C14" s="9" t="str">
        <f>'1'!C14</f>
        <v>701A</v>
      </c>
      <c r="D14" s="9" t="str">
        <f>'1'!D14</f>
        <v>IIND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ht="25.5" x14ac:dyDescent="0.2">
      <c r="A15" s="9" t="str">
        <f>'1'!A15</f>
        <v>PROYECTO DE MANUFACTURA AVANZADA</v>
      </c>
      <c r="B15" s="9"/>
      <c r="C15" s="9" t="str">
        <f>'1'!C15</f>
        <v>801M</v>
      </c>
      <c r="D15" s="9" t="str">
        <f>'1'!D15</f>
        <v>IIND</v>
      </c>
      <c r="E15" s="9">
        <f>'1'!E15</f>
        <v>6</v>
      </c>
      <c r="F15" s="9"/>
      <c r="G15" s="9"/>
      <c r="H15" s="10">
        <f t="shared" ref="H15:H27" si="3">(F15+G15)/E15</f>
        <v>0</v>
      </c>
      <c r="I15" s="9">
        <f t="shared" si="0"/>
        <v>6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TOPICOS DE CALIDAD</v>
      </c>
      <c r="B16" s="9"/>
      <c r="C16" s="9" t="str">
        <f>'1'!C16</f>
        <v>901A</v>
      </c>
      <c r="D16" s="9" t="str">
        <f>'1'!D16</f>
        <v>IIND</v>
      </c>
      <c r="E16" s="9">
        <f>'1'!E16</f>
        <v>1</v>
      </c>
      <c r="F16" s="9"/>
      <c r="G16" s="9"/>
      <c r="H16" s="10">
        <f t="shared" si="3"/>
        <v>0</v>
      </c>
      <c r="I16" s="9">
        <f t="shared" si="0"/>
        <v>1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>PLANEACION ESTRATEGICA</v>
      </c>
      <c r="B17" s="9"/>
      <c r="C17" s="9" t="str">
        <f>'1'!C17</f>
        <v>901A</v>
      </c>
      <c r="D17" s="9" t="str">
        <f>'1'!D17</f>
        <v>IIND</v>
      </c>
      <c r="E17" s="9">
        <f>'1'!E17</f>
        <v>1</v>
      </c>
      <c r="F17" s="9"/>
      <c r="G17" s="9"/>
      <c r="H17" s="10">
        <f t="shared" si="3"/>
        <v>0</v>
      </c>
      <c r="I17" s="9">
        <f t="shared" si="0"/>
        <v>1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8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FLOR ILIANA CHONTAL PELAYO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MARIA DE LA CRUZ PORRAS ARIAS</cp:lastModifiedBy>
  <cp:revision/>
  <dcterms:created xsi:type="dcterms:W3CDTF">2021-11-22T14:45:25Z</dcterms:created>
  <dcterms:modified xsi:type="dcterms:W3CDTF">2024-11-12T17:35:33Z</dcterms:modified>
  <cp:category/>
  <cp:contentStatus/>
</cp:coreProperties>
</file>