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D493A315-F2A0-493B-89F6-2922FFB471EF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5" i="22"/>
  <c r="I25" i="22"/>
  <c r="J25" i="22" s="1"/>
  <c r="H25" i="22"/>
  <c r="H23" i="22"/>
  <c r="H20" i="22"/>
  <c r="I19" i="22"/>
  <c r="J19" i="22" s="1"/>
  <c r="H17" i="22"/>
  <c r="L15" i="22"/>
  <c r="I15" i="22"/>
  <c r="J15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6" i="22" l="1"/>
  <c r="J16" i="22" s="1"/>
  <c r="I14" i="22"/>
  <c r="J14" i="22" s="1"/>
  <c r="I23" i="22"/>
  <c r="J23" i="22" s="1"/>
  <c r="H16" i="22"/>
  <c r="H19" i="22"/>
  <c r="H21" i="22"/>
  <c r="H24" i="22"/>
  <c r="H27" i="22"/>
  <c r="I15" i="25"/>
  <c r="J15" i="25" s="1"/>
  <c r="H15" i="25"/>
  <c r="I18" i="25"/>
  <c r="J18" i="25" s="1"/>
  <c r="H18" i="25"/>
  <c r="I21" i="25"/>
  <c r="J21" i="25" s="1"/>
  <c r="H21" i="25"/>
  <c r="I24" i="25"/>
  <c r="J24" i="25" s="1"/>
  <c r="H24" i="25"/>
  <c r="I27" i="25"/>
  <c r="J27" i="25" s="1"/>
  <c r="H27" i="25"/>
  <c r="I19" i="25"/>
  <c r="J19" i="25" s="1"/>
  <c r="H19" i="25"/>
  <c r="I17" i="22"/>
  <c r="J17" i="22" s="1"/>
  <c r="I20" i="22"/>
  <c r="J20" i="22" s="1"/>
  <c r="I16" i="25"/>
  <c r="J16" i="25" s="1"/>
  <c r="H16" i="25"/>
  <c r="I22" i="25"/>
  <c r="J22" i="25" s="1"/>
  <c r="H22" i="25"/>
  <c r="I25" i="25"/>
  <c r="J25" i="25" s="1"/>
  <c r="H25" i="25"/>
  <c r="I21" i="22"/>
  <c r="J21" i="22" s="1"/>
  <c r="I24" i="22"/>
  <c r="J24" i="22" s="1"/>
  <c r="I27" i="22"/>
  <c r="J27" i="22" s="1"/>
  <c r="I17" i="25"/>
  <c r="J17" i="25" s="1"/>
  <c r="H17" i="25"/>
  <c r="I20" i="25"/>
  <c r="J20" i="25" s="1"/>
  <c r="H20" i="25"/>
  <c r="I23" i="25"/>
  <c r="J23" i="25" s="1"/>
  <c r="H23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<sst xmlns="http://schemas.openxmlformats.org/spreadsheetml/2006/main" count="178" uniqueCount="42">
  <si>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</si>
  <si>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</si>
  <si>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</si>
  <si>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</si>
  <si>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</si>
  <si>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</si>
  <si>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</si>
  <si>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</si>
  <si>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</si>
  <si>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</si>
  <si>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</si>
  <si>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</si>
  <si>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</si>
  <si>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</si>
  <si>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</si>
  <si>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</si>
  <si>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</si>
  <si>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</si>
  <si>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</si>
  <si>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</si>
  <si>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</si>
  <si>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</si>
  <si>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</si>
  <si>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</si>
  <si>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</si>
  <si>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</si>
  <si>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</si>
  <si>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</si>
  <si>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</si>
  <si>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</si>
  <si>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</si>
  <si>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Ago-Dic 2024</t>
  </si>
  <si>
    <t>INDUSTRIAL</t>
  </si>
  <si>
    <t>FLOR ILIANA CHONTAL PELAYO</t>
  </si>
  <si>
    <t>LOGISTICA Y CADENA DE SUMINISTROS</t>
  </si>
  <si>
    <t>PROYECTO DE MANUFACTURA AVANZADA</t>
  </si>
  <si>
    <t>701A</t>
  </si>
  <si>
    <t>801M</t>
  </si>
  <si>
    <t>IIND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</si>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</sst>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20" zoomScaleNormal="120" zoomScaleSheetLayoutView="100" workbookViewId="0">
      <selection activeCell="F23" sqref="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28" t="s">
        <v>31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34</v>
      </c>
      <c r="B14" s="9" t="s">
        <v>21</v>
      </c>
      <c r="C14" s="9" t="s">
        <v>36</v>
      </c>
      <c r="D14" s="9" t="s">
        <v>38</v>
      </c>
      <c r="E14" s="9">
        <v>5</v>
      </c>
      <c r="F14" s="9">
        <v>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90</v>
      </c>
      <c r="N14" s="15">
        <v>0.8</v>
      </c>
    </row>
    <row r="15" spans="1:14" s="11" customFormat="1" ht="25.5" x14ac:dyDescent="0.2">
      <c r="A15" s="8" t="s">
        <v>35</v>
      </c>
      <c r="B15" s="9" t="s">
        <v>21</v>
      </c>
      <c r="C15" s="9" t="s">
        <v>37</v>
      </c>
      <c r="D15" s="9" t="s">
        <v>38</v>
      </c>
      <c r="E15" s="9"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87.5</v>
      </c>
      <c r="N15" s="15">
        <v>0.66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88.75</v>
      </c>
      <c r="N28" s="19">
        <f>AVERAGE(N14:N27)</f>
        <v>0.73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Q15" sqref="Q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x14ac:dyDescent="0.2">
      <c r="A10" s="4" t="s">
        <v>8</v>
      </c>
      <c r="B10" s="28" t="str">
        <f>'1'!B10</f>
        <v>FLOR ILIANA CHONTAL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LOGISTICA Y CADENA DE SUMINISTROS</v>
      </c>
      <c r="B14" s="9" t="s">
        <v>39</v>
      </c>
      <c r="C14" s="9" t="str">
        <f>'1'!C14</f>
        <v>701A</v>
      </c>
      <c r="D14" s="9" t="str">
        <f>'1'!D14</f>
        <v>IIND</v>
      </c>
      <c r="E14" s="9">
        <f>'1'!E14</f>
        <v>5</v>
      </c>
      <c r="F14" s="9">
        <v>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95</v>
      </c>
      <c r="N14" s="15">
        <v>1</v>
      </c>
    </row>
    <row r="15" spans="1:14" s="11" customFormat="1" ht="25.5" x14ac:dyDescent="0.2">
      <c r="A15" s="9" t="str">
        <f>'1'!A15</f>
        <v>PROYECTO DE MANUFACTURA AVANZADA</v>
      </c>
      <c r="B15" s="9" t="s">
        <v>39</v>
      </c>
      <c r="C15" s="9" t="str">
        <f>'1'!C15</f>
        <v>801M</v>
      </c>
      <c r="D15" s="9" t="str">
        <f>'1'!D15</f>
        <v>IIND</v>
      </c>
      <c r="E15" s="9">
        <f>'1'!E15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88.5</v>
      </c>
      <c r="N15" s="15">
        <v>0.66659999999999997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91.75</v>
      </c>
      <c r="N28" s="19">
        <f>AVERAGE(N14:N27)</f>
        <v>0.83329999999999993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x14ac:dyDescent="0.2">
      <c r="A10" s="4" t="s">
        <v>8</v>
      </c>
      <c r="B10" s="28" t="str">
        <f>'1'!B10</f>
        <v>FLOR ILIANA CHONTAL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LOGISTICA Y CADENA DE SUMINISTROS</v>
      </c>
      <c r="B14" s="9" t="s">
        <v>40</v>
      </c>
      <c r="C14" s="9" t="str">
        <f>'1'!C14</f>
        <v>701A</v>
      </c>
      <c r="D14" s="9" t="str">
        <f>'1'!D14</f>
        <v>IIND</v>
      </c>
      <c r="E14" s="9">
        <f>'1'!E14</f>
        <v>5</v>
      </c>
      <c r="F14" s="9">
        <v>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94</v>
      </c>
      <c r="N14" s="15">
        <v>0.8</v>
      </c>
    </row>
    <row r="15" spans="1:14" s="11" customFormat="1" ht="25.5" x14ac:dyDescent="0.2">
      <c r="A15" s="9" t="str">
        <f>'1'!A15</f>
        <v>PROYECTO DE MANUFACTURA AVANZADA</v>
      </c>
      <c r="B15" s="9" t="s">
        <v>40</v>
      </c>
      <c r="C15" s="9" t="str">
        <f>'1'!C15</f>
        <v>801M</v>
      </c>
      <c r="D15" s="9" t="str">
        <f>'1'!D15</f>
        <v>IIND</v>
      </c>
      <c r="E15" s="9">
        <f>'1'!E15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91</v>
      </c>
      <c r="N15" s="15">
        <v>0.67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92.5</v>
      </c>
      <c r="N28" s="19">
        <f>AVERAGE(N14:N27)</f>
        <v>0.7350000000000001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x14ac:dyDescent="0.2">
      <c r="A10" s="4" t="s">
        <v>8</v>
      </c>
      <c r="B10" s="28" t="str">
        <f>'1'!B10</f>
        <v>FLOR ILIANA CHONTAL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LOGISTICA Y CADENA DE SUMINISTROS</v>
      </c>
      <c r="B14" s="9" t="s">
        <v>41</v>
      </c>
      <c r="C14" s="9" t="str">
        <f>'1'!C14</f>
        <v>701A</v>
      </c>
      <c r="D14" s="9" t="str">
        <f>'1'!D14</f>
        <v>IIND</v>
      </c>
      <c r="E14" s="9">
        <f>'1'!E14</f>
        <v>5</v>
      </c>
      <c r="F14" s="9">
        <v>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80</v>
      </c>
      <c r="N14" s="15">
        <v>1</v>
      </c>
    </row>
    <row r="15" spans="1:14" s="11" customFormat="1" ht="25.5" x14ac:dyDescent="0.2">
      <c r="A15" s="9" t="str">
        <f>'1'!A15</f>
        <v>PROYECTO DE MANUFACTURA AVANZADA</v>
      </c>
      <c r="B15" s="9" t="s">
        <v>41</v>
      </c>
      <c r="C15" s="9" t="str">
        <f>'1'!C15</f>
        <v>801M</v>
      </c>
      <c r="D15" s="9" t="str">
        <f>'1'!D15</f>
        <v>IIND</v>
      </c>
      <c r="E15" s="9">
        <f>'1'!E15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97</v>
      </c>
      <c r="N15" s="15">
        <v>0.67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88.5</v>
      </c>
      <c r="N28" s="19">
        <f>AVERAGE(N14:N27)</f>
        <v>0.83499999999999996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x14ac:dyDescent="0.2">
      <c r="A10" s="4" t="s">
        <v>8</v>
      </c>
      <c r="B10" s="28" t="str">
        <f>'1'!B10</f>
        <v>FLOR ILIANA CHONTAL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LOGISTICA Y CADENA DE SUMINISTROS</v>
      </c>
      <c r="B14" s="9" t="s">
        <v>18</v>
      </c>
      <c r="C14" s="9" t="str">
        <f>'1'!C14</f>
        <v>701A</v>
      </c>
      <c r="D14" s="9" t="str">
        <f>'1'!D14</f>
        <v>IIND</v>
      </c>
      <c r="E14" s="9">
        <v>5</v>
      </c>
      <c r="F14" s="9">
        <v>5</v>
      </c>
      <c r="G14" s="9"/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>
        <v>90</v>
      </c>
      <c r="N14" s="15">
        <v>0.8</v>
      </c>
    </row>
    <row r="15" spans="1:14" s="11" customFormat="1" ht="25.5" x14ac:dyDescent="0.2">
      <c r="A15" s="9" t="str">
        <f>'1'!A15</f>
        <v>PROYECTO DE MANUFACTURA AVANZADA</v>
      </c>
      <c r="B15" s="9" t="s">
        <v>18</v>
      </c>
      <c r="C15" s="9" t="str">
        <f>'1'!C15</f>
        <v>801M</v>
      </c>
      <c r="D15" s="9" t="str">
        <f>'1'!D15</f>
        <v>IIND</v>
      </c>
      <c r="E15" s="9">
        <f>'1'!E15</f>
        <v>6</v>
      </c>
      <c r="F15" s="9">
        <v>6</v>
      </c>
      <c r="G15" s="9"/>
      <c r="H15" s="10">
        <f t="shared" ref="H15:H27" si="3">(F15+G15)/E15</f>
        <v>1</v>
      </c>
      <c r="I15" s="9">
        <f t="shared" si="0"/>
        <v>0</v>
      </c>
      <c r="J15" s="10">
        <f t="shared" si="1"/>
        <v>0</v>
      </c>
      <c r="K15" s="9"/>
      <c r="L15" s="10">
        <f t="shared" si="2"/>
        <v>0</v>
      </c>
      <c r="M15" s="9">
        <v>91</v>
      </c>
      <c r="N15" s="15">
        <v>0.67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90.5</v>
      </c>
      <c r="N28" s="19">
        <f>AVERAGE(N14:N27)</f>
        <v>0.7350000000000001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2025-01-13T18:24:46Z</dcterms:modified>
  <cp:category/>
  <cp:contentStatus/>
</cp:coreProperties>
</file>