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baaf73fd718dd2d/2024/ADMINISTRACIÓN 2024/SERVICIO AL CLIENTE SEM AGO-DIC 24/REPORTES SGI SEM AGO-DIC 24/"/>
    </mc:Choice>
  </mc:AlternateContent>
  <xr:revisionPtr revIDLastSave="6" documentId="8_{0F5A4AEA-41D2-4E6B-A605-A8C4BA24D938}" xr6:coauthVersionLast="47" xr6:coauthVersionMax="47" xr10:uidLastSave="{251EA115-027D-474A-A11B-DF023144D133}"/>
  <bookViews>
    <workbookView xWindow="-120" yWindow="-120" windowWidth="20730" windowHeight="11040" activeTab="2" xr2:uid="{00000000-000D-0000-FFFF-FFFF00000000}"/>
  </bookViews>
  <sheets>
    <sheet name="SERV AL CLIENTE 1er rep" sheetId="3" r:id="rId1"/>
    <sheet name="SERV AL CLIENTE 2do rep" sheetId="4" r:id="rId2"/>
    <sheet name="SERV AL CLIENTE 3er Report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3" l="1"/>
  <c r="O12" i="3"/>
  <c r="O11" i="3"/>
  <c r="O10" i="3"/>
  <c r="O14" i="4"/>
  <c r="O13" i="4"/>
  <c r="O12" i="4"/>
  <c r="O11" i="4"/>
  <c r="O10" i="4"/>
  <c r="O13" i="5"/>
  <c r="O12" i="5"/>
  <c r="O11" i="5"/>
  <c r="O10" i="5"/>
  <c r="M16" i="5"/>
  <c r="L16" i="5"/>
  <c r="K16" i="5"/>
  <c r="J16" i="5"/>
  <c r="J18" i="5" s="1"/>
  <c r="M15" i="5"/>
  <c r="M18" i="5" s="1"/>
  <c r="L15" i="5"/>
  <c r="L18" i="5" s="1"/>
  <c r="K15" i="5"/>
  <c r="K18" i="5" s="1"/>
  <c r="M14" i="5"/>
  <c r="M17" i="5" s="1"/>
  <c r="L14" i="5"/>
  <c r="L17" i="5" s="1"/>
  <c r="K14" i="5"/>
  <c r="K17" i="5" s="1"/>
  <c r="J14" i="5"/>
  <c r="J17" i="5" s="1"/>
  <c r="U12" i="5"/>
  <c r="B12" i="5"/>
  <c r="B13" i="5" s="1"/>
  <c r="U9" i="5"/>
  <c r="O9" i="5"/>
  <c r="M16" i="4"/>
  <c r="L16" i="4"/>
  <c r="K16" i="4"/>
  <c r="J16" i="4"/>
  <c r="J18" i="4" s="1"/>
  <c r="M15" i="4"/>
  <c r="M18" i="4" s="1"/>
  <c r="L15" i="4"/>
  <c r="L18" i="4" s="1"/>
  <c r="K15" i="4"/>
  <c r="K18" i="4" s="1"/>
  <c r="M14" i="4"/>
  <c r="M17" i="4" s="1"/>
  <c r="L14" i="4"/>
  <c r="L17" i="4" s="1"/>
  <c r="K14" i="4"/>
  <c r="K17" i="4" s="1"/>
  <c r="J14" i="4"/>
  <c r="U12" i="4"/>
  <c r="B12" i="4"/>
  <c r="B13" i="4" s="1"/>
  <c r="U9" i="4"/>
  <c r="O9" i="4"/>
  <c r="O16" i="5" l="1"/>
  <c r="O15" i="5"/>
  <c r="O18" i="5" s="1"/>
  <c r="O14" i="5"/>
  <c r="O16" i="4"/>
  <c r="J17" i="4"/>
  <c r="O15" i="4"/>
  <c r="O17" i="5" l="1"/>
  <c r="O17" i="4"/>
  <c r="O18" i="4"/>
  <c r="O9" i="3" l="1"/>
  <c r="U12" i="3" l="1"/>
  <c r="U9" i="3"/>
  <c r="O16" i="3" l="1"/>
  <c r="M16" i="3"/>
  <c r="L16" i="3"/>
  <c r="K16" i="3"/>
  <c r="J16" i="3"/>
  <c r="O15" i="3"/>
  <c r="M15" i="3"/>
  <c r="L15" i="3"/>
  <c r="K15" i="3"/>
  <c r="O14" i="3"/>
  <c r="M14" i="3"/>
  <c r="L14" i="3"/>
  <c r="K14" i="3"/>
  <c r="J14" i="3"/>
  <c r="B12" i="3"/>
  <c r="B13" i="3" s="1"/>
  <c r="M17" i="3" l="1"/>
  <c r="O17" i="3"/>
  <c r="M18" i="3"/>
  <c r="K18" i="3"/>
  <c r="K17" i="3"/>
  <c r="J17" i="3"/>
  <c r="L17" i="3"/>
  <c r="J18" i="3"/>
  <c r="O18" i="3"/>
  <c r="L18" i="3"/>
</calcChain>
</file>

<file path=xl/sharedStrings.xml><?xml version="1.0" encoding="utf-8"?>
<sst xmlns="http://schemas.openxmlformats.org/spreadsheetml/2006/main" count="108" uniqueCount="36">
  <si>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</si>
  <si>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</si>
  <si>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</si>
  <si>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</si>
  <si>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</si>
  <si>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</si>
  <si>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</si>
  <si>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</si>
  <si>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</si>
  <si>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</si>
  <si>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</si>
  <si>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</si>
  <si>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</si>
  <si>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</si>
  <si>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</si>
  <si>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</si>
  <si>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</si>
  <si>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</si>
  <si>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</si>
  <si>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</si>
  <si>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</si>
  <si>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211U0015 </t>
  </si>
  <si>
    <t>BAXIN TOTO ITZANAMI</t>
  </si>
  <si>
    <t>211U0004</t>
  </si>
  <si>
    <t xml:space="preserve">201U0147 </t>
  </si>
  <si>
    <t>211U0017</t>
  </si>
  <si>
    <t>MARTINEZ CAGAL SAYURY</t>
  </si>
  <si>
    <t>MENDOZA SANCHEZ ARLET</t>
  </si>
  <si>
    <t>ZETINA AVILA JULIO CESAR</t>
  </si>
  <si>
    <t>U5</t>
  </si>
  <si>
    <t>SERVICIO AL CLIENTE</t>
  </si>
  <si>
    <t>805-A</t>
  </si>
  <si>
    <t>181U0266</t>
  </si>
  <si>
    <r>
      <rPr>
        <sz val="11"/>
        <rFont val="Calibri"/>
        <family val="2"/>
      </rPr>
      <t>LOPEZ MUÑOZ IVANDRO</t>
    </r>
  </si>
  <si>
    <t>MFP. MARLINA XALA BERDÓN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</si>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</sst>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3" borderId="2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1" fillId="0" borderId="8" xfId="1" applyFon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22"/>
  <sheetViews>
    <sheetView zoomScale="84" zoomScaleNormal="84" workbookViewId="0">
      <selection activeCell="O14" sqref="O14"/>
    </sheetView>
  </sheetViews>
  <sheetFormatPr baseColWidth="10" defaultRowHeight="15" x14ac:dyDescent="0.25"/>
  <cols>
    <col min="1" max="1" width="1.28515625" style="8" customWidth="1"/>
    <col min="2" max="2" width="5" style="8" customWidth="1"/>
    <col min="3" max="3" width="10.85546875" style="8" customWidth="1"/>
    <col min="4" max="6" width="7.7109375" style="8" customWidth="1"/>
    <col min="7" max="7" width="27.5703125" style="8" customWidth="1"/>
    <col min="8" max="9" width="7.7109375" style="8" customWidth="1"/>
    <col min="10" max="10" width="7.140625" style="8" customWidth="1"/>
    <col min="11" max="12" width="5.7109375" style="8" customWidth="1"/>
    <col min="13" max="14" width="6.42578125" style="8" customWidth="1"/>
    <col min="15" max="15" width="7.42578125" style="8" customWidth="1"/>
    <col min="16" max="16" width="9.7109375" style="8" customWidth="1"/>
    <col min="17" max="17" width="5.7109375" style="8" customWidth="1"/>
    <col min="18" max="18" width="8.7109375" style="8" customWidth="1"/>
    <col min="19" max="20" width="5.7109375" style="8" customWidth="1"/>
    <col min="21" max="16384" width="11.42578125" style="8"/>
  </cols>
  <sheetData>
    <row r="2" spans="2:21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7"/>
      <c r="S2" s="7"/>
    </row>
    <row r="3" spans="2:21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9"/>
      <c r="S3" s="9"/>
    </row>
    <row r="4" spans="2:21" x14ac:dyDescent="0.25">
      <c r="C4" s="8" t="s">
        <v>0</v>
      </c>
      <c r="D4" s="34" t="s">
        <v>30</v>
      </c>
      <c r="E4" s="34"/>
      <c r="F4" s="34"/>
      <c r="G4" s="34"/>
      <c r="I4" s="8" t="s">
        <v>1</v>
      </c>
      <c r="J4" s="30" t="s">
        <v>31</v>
      </c>
      <c r="K4" s="30"/>
      <c r="M4" s="8" t="s">
        <v>2</v>
      </c>
      <c r="O4" s="35">
        <v>45560</v>
      </c>
      <c r="P4" s="35"/>
    </row>
    <row r="5" spans="2:21" ht="6.75" customHeight="1" x14ac:dyDescent="0.25"/>
    <row r="6" spans="2:21" x14ac:dyDescent="0.25">
      <c r="C6" s="8" t="s">
        <v>3</v>
      </c>
      <c r="D6" s="30" t="s">
        <v>35</v>
      </c>
      <c r="E6" s="30"/>
      <c r="F6" s="30"/>
      <c r="G6" s="30"/>
      <c r="I6" s="25" t="s">
        <v>19</v>
      </c>
      <c r="J6" s="25"/>
      <c r="K6" s="30" t="s">
        <v>34</v>
      </c>
      <c r="L6" s="30"/>
      <c r="M6" s="30"/>
      <c r="N6" s="30"/>
      <c r="O6" s="30"/>
      <c r="P6" s="30"/>
      <c r="Q6" s="30"/>
    </row>
    <row r="7" spans="2:21" ht="11.25" customHeight="1" x14ac:dyDescent="0.25"/>
    <row r="8" spans="2:21" x14ac:dyDescent="0.25">
      <c r="B8" s="10" t="s">
        <v>4</v>
      </c>
      <c r="C8" s="10" t="s">
        <v>6</v>
      </c>
      <c r="D8" s="31" t="s">
        <v>5</v>
      </c>
      <c r="E8" s="31"/>
      <c r="F8" s="31"/>
      <c r="G8" s="31"/>
      <c r="H8" s="31"/>
      <c r="I8" s="31"/>
      <c r="J8" s="11" t="s">
        <v>7</v>
      </c>
      <c r="K8" s="11" t="s">
        <v>10</v>
      </c>
      <c r="L8" s="11" t="s">
        <v>11</v>
      </c>
      <c r="M8" s="11" t="s">
        <v>12</v>
      </c>
      <c r="N8" s="11" t="s">
        <v>29</v>
      </c>
      <c r="O8" s="1" t="s">
        <v>20</v>
      </c>
      <c r="P8" s="19"/>
      <c r="Q8" s="9"/>
      <c r="R8" s="3"/>
    </row>
    <row r="9" spans="2:21" x14ac:dyDescent="0.25">
      <c r="B9" s="11">
        <v>1</v>
      </c>
      <c r="C9" s="10" t="s">
        <v>21</v>
      </c>
      <c r="D9" s="15" t="s">
        <v>22</v>
      </c>
      <c r="E9" s="16"/>
      <c r="F9" s="16"/>
      <c r="G9" s="16"/>
      <c r="H9" s="16"/>
      <c r="I9" s="17"/>
      <c r="J9" s="14">
        <v>97</v>
      </c>
      <c r="K9" s="14"/>
      <c r="L9" s="14"/>
      <c r="M9" s="14"/>
      <c r="N9" s="14"/>
      <c r="O9" s="2">
        <f>SUM(J9:N9)/5</f>
        <v>19.399999999999999</v>
      </c>
      <c r="P9" s="19"/>
      <c r="Q9" s="9"/>
      <c r="R9" s="18"/>
      <c r="U9" s="6" t="e">
        <f>SUM(J9:J13)/#REF!</f>
        <v>#REF!</v>
      </c>
    </row>
    <row r="10" spans="2:21" x14ac:dyDescent="0.25">
      <c r="B10" s="11">
        <v>2</v>
      </c>
      <c r="C10" s="22" t="s">
        <v>32</v>
      </c>
      <c r="D10" s="23" t="s">
        <v>33</v>
      </c>
      <c r="E10" s="24"/>
      <c r="F10" s="24"/>
      <c r="G10" s="16"/>
      <c r="H10" s="16"/>
      <c r="I10" s="17"/>
      <c r="J10" s="14">
        <v>83.5</v>
      </c>
      <c r="K10" s="14"/>
      <c r="L10" s="14"/>
      <c r="M10" s="14"/>
      <c r="N10" s="14"/>
      <c r="O10" s="2">
        <f>SUM(G10:M10)/5</f>
        <v>16.7</v>
      </c>
      <c r="P10" s="19"/>
      <c r="Q10" s="9"/>
      <c r="R10" s="18"/>
      <c r="U10" s="6"/>
    </row>
    <row r="11" spans="2:21" x14ac:dyDescent="0.25">
      <c r="B11" s="11">
        <v>3</v>
      </c>
      <c r="C11" s="10" t="s">
        <v>23</v>
      </c>
      <c r="D11" s="15" t="s">
        <v>26</v>
      </c>
      <c r="E11" s="16"/>
      <c r="F11" s="16"/>
      <c r="G11" s="16"/>
      <c r="H11" s="16"/>
      <c r="I11" s="17"/>
      <c r="J11" s="14">
        <v>77.5</v>
      </c>
      <c r="K11" s="14"/>
      <c r="L11" s="14"/>
      <c r="M11" s="14"/>
      <c r="N11" s="14"/>
      <c r="O11" s="2">
        <f>SUM(G11:M11)/5</f>
        <v>15.5</v>
      </c>
      <c r="P11" s="19"/>
      <c r="Q11" s="9"/>
      <c r="R11" s="18"/>
      <c r="U11" s="5"/>
    </row>
    <row r="12" spans="2:21" x14ac:dyDescent="0.25">
      <c r="B12" s="11">
        <f t="shared" ref="B12:B13" si="0">B11+1</f>
        <v>4</v>
      </c>
      <c r="C12" s="10" t="s">
        <v>24</v>
      </c>
      <c r="D12" s="15" t="s">
        <v>27</v>
      </c>
      <c r="E12" s="16"/>
      <c r="F12" s="16"/>
      <c r="G12" s="16"/>
      <c r="H12" s="16"/>
      <c r="I12" s="17"/>
      <c r="J12" s="14">
        <v>86.5</v>
      </c>
      <c r="K12" s="14"/>
      <c r="L12" s="14"/>
      <c r="M12" s="14"/>
      <c r="N12" s="14"/>
      <c r="O12" s="2">
        <f>SUM(G12:M12)/5</f>
        <v>17.3</v>
      </c>
      <c r="P12" s="19"/>
      <c r="Q12" s="9"/>
      <c r="R12" s="18"/>
      <c r="U12" s="6">
        <f>(14/19)*100</f>
        <v>73.68421052631578</v>
      </c>
    </row>
    <row r="13" spans="2:21" x14ac:dyDescent="0.25">
      <c r="B13" s="11">
        <f t="shared" si="0"/>
        <v>5</v>
      </c>
      <c r="C13" s="10" t="s">
        <v>25</v>
      </c>
      <c r="D13" s="15" t="s">
        <v>28</v>
      </c>
      <c r="E13" s="16"/>
      <c r="F13" s="16"/>
      <c r="G13" s="16"/>
      <c r="H13" s="16"/>
      <c r="I13" s="17"/>
      <c r="J13" s="14">
        <v>89.5</v>
      </c>
      <c r="K13" s="14"/>
      <c r="L13" s="14"/>
      <c r="M13" s="14"/>
      <c r="N13" s="14"/>
      <c r="O13" s="2">
        <f>SUM(G13:M13)/5</f>
        <v>17.899999999999999</v>
      </c>
      <c r="P13" s="19"/>
      <c r="Q13" s="9"/>
      <c r="R13" s="18"/>
    </row>
    <row r="14" spans="2:21" x14ac:dyDescent="0.25">
      <c r="C14" s="25"/>
      <c r="D14" s="25"/>
      <c r="E14" s="9"/>
      <c r="H14" s="32" t="s">
        <v>16</v>
      </c>
      <c r="I14" s="32"/>
      <c r="J14" s="12">
        <f>COUNTIF(J9:J13,"&gt;=70")</f>
        <v>5</v>
      </c>
      <c r="K14" s="12">
        <f>COUNTIF(K9:K13,"&gt;=70")</f>
        <v>0</v>
      </c>
      <c r="L14" s="12">
        <f>COUNTIF(L9:L13,"&gt;=70")</f>
        <v>0</v>
      </c>
      <c r="M14" s="12">
        <f>COUNTIF(M9:M13,"&gt;=70")</f>
        <v>0</v>
      </c>
      <c r="N14" s="12"/>
      <c r="O14" s="12">
        <f>COUNTIF(O9:O13,"&gt;=70")</f>
        <v>0</v>
      </c>
      <c r="P14" s="19"/>
      <c r="Q14" s="9"/>
      <c r="R14" s="3"/>
    </row>
    <row r="15" spans="2:21" x14ac:dyDescent="0.25">
      <c r="C15" s="25"/>
      <c r="D15" s="25"/>
      <c r="E15" s="3"/>
      <c r="H15" s="29" t="s">
        <v>17</v>
      </c>
      <c r="I15" s="29"/>
      <c r="J15" s="13">
        <v>0</v>
      </c>
      <c r="K15" s="13">
        <f>COUNTIF(K9:K13,"&lt;70")</f>
        <v>0</v>
      </c>
      <c r="L15" s="13">
        <f>COUNTIF(L9:L13,"&lt;70")</f>
        <v>0</v>
      </c>
      <c r="M15" s="13">
        <f>COUNTIF(M9:M13,"&lt;70")</f>
        <v>0</v>
      </c>
      <c r="N15" s="13"/>
      <c r="O15" s="13">
        <f>COUNTIF(O9:O13,"&lt;70")</f>
        <v>5</v>
      </c>
      <c r="P15" s="19"/>
      <c r="Q15" s="9"/>
      <c r="R15" s="9"/>
    </row>
    <row r="16" spans="2:21" x14ac:dyDescent="0.25">
      <c r="C16" s="25"/>
      <c r="D16" s="25"/>
      <c r="E16" s="25"/>
      <c r="H16" s="29" t="s">
        <v>18</v>
      </c>
      <c r="I16" s="29"/>
      <c r="J16" s="13">
        <f>COUNT(J9:J13)</f>
        <v>5</v>
      </c>
      <c r="K16" s="13">
        <f>COUNT(K9:K13)</f>
        <v>0</v>
      </c>
      <c r="L16" s="13">
        <f>COUNT(L9:L13)</f>
        <v>0</v>
      </c>
      <c r="M16" s="13">
        <f>COUNT(M9:M13)</f>
        <v>0</v>
      </c>
      <c r="N16" s="13"/>
      <c r="O16" s="13">
        <f>COUNT(O9:O13)</f>
        <v>5</v>
      </c>
      <c r="P16" s="19"/>
      <c r="Q16" s="9"/>
      <c r="R16" s="9"/>
    </row>
    <row r="17" spans="3:18" x14ac:dyDescent="0.25">
      <c r="C17" s="25"/>
      <c r="D17" s="25"/>
      <c r="E17" s="9"/>
      <c r="H17" s="26" t="s">
        <v>13</v>
      </c>
      <c r="I17" s="26"/>
      <c r="J17" s="4">
        <f>J14/J16</f>
        <v>1</v>
      </c>
      <c r="K17" s="4" t="e">
        <f t="shared" ref="K17:O17" si="1">K14/K16</f>
        <v>#DIV/0!</v>
      </c>
      <c r="L17" s="4" t="e">
        <f t="shared" si="1"/>
        <v>#DIV/0!</v>
      </c>
      <c r="M17" s="4" t="e">
        <f t="shared" si="1"/>
        <v>#DIV/0!</v>
      </c>
      <c r="N17" s="4"/>
      <c r="O17" s="4">
        <f t="shared" si="1"/>
        <v>0</v>
      </c>
      <c r="P17" s="20"/>
      <c r="Q17" s="21"/>
      <c r="R17" s="21"/>
    </row>
    <row r="18" spans="3:18" x14ac:dyDescent="0.25">
      <c r="C18" s="25"/>
      <c r="D18" s="25"/>
      <c r="E18" s="9"/>
      <c r="H18" s="26" t="s">
        <v>14</v>
      </c>
      <c r="I18" s="26"/>
      <c r="J18" s="4">
        <f>J15/J16</f>
        <v>0</v>
      </c>
      <c r="K18" s="4" t="e">
        <f t="shared" ref="K18:O18" si="2">K15/K16</f>
        <v>#DIV/0!</v>
      </c>
      <c r="L18" s="4" t="e">
        <f t="shared" si="2"/>
        <v>#DIV/0!</v>
      </c>
      <c r="M18" s="4" t="e">
        <f t="shared" si="2"/>
        <v>#DIV/0!</v>
      </c>
      <c r="N18" s="4"/>
      <c r="O18" s="4">
        <f t="shared" si="2"/>
        <v>1</v>
      </c>
      <c r="P18" s="20"/>
      <c r="Q18" s="21"/>
      <c r="R18" s="21"/>
    </row>
    <row r="19" spans="3:18" x14ac:dyDescent="0.25">
      <c r="C19" s="25"/>
      <c r="D19" s="25"/>
      <c r="E19" s="3"/>
    </row>
    <row r="20" spans="3:18" x14ac:dyDescent="0.25">
      <c r="C20" s="9"/>
      <c r="D20" s="9"/>
      <c r="E20" s="3"/>
    </row>
    <row r="21" spans="3:18" x14ac:dyDescent="0.25">
      <c r="J21" s="27"/>
      <c r="K21" s="27"/>
      <c r="L21" s="27"/>
      <c r="M21" s="27"/>
      <c r="N21" s="27"/>
      <c r="O21" s="27"/>
      <c r="P21" s="27"/>
      <c r="Q21" s="27"/>
    </row>
    <row r="22" spans="3:18" x14ac:dyDescent="0.25">
      <c r="J22" s="28" t="s">
        <v>15</v>
      </c>
      <c r="K22" s="28"/>
      <c r="L22" s="28"/>
      <c r="M22" s="28"/>
      <c r="N22" s="28"/>
      <c r="O22" s="28"/>
      <c r="P22" s="28"/>
      <c r="Q22" s="28"/>
    </row>
  </sheetData>
  <sortState xmlns:xlrd2="http://schemas.microsoft.com/office/spreadsheetml/2017/richdata2" ref="C9:J13">
    <sortCondition ref="D9:D13"/>
  </sortState>
  <mergeCells count="22">
    <mergeCell ref="B2:Q2"/>
    <mergeCell ref="C3:Q3"/>
    <mergeCell ref="D4:G4"/>
    <mergeCell ref="J4:K4"/>
    <mergeCell ref="O4:P4"/>
    <mergeCell ref="D6:G6"/>
    <mergeCell ref="I6:J6"/>
    <mergeCell ref="K6:Q6"/>
    <mergeCell ref="D8:I8"/>
    <mergeCell ref="C14:D14"/>
    <mergeCell ref="H14:I14"/>
    <mergeCell ref="C15:D15"/>
    <mergeCell ref="H15:I15"/>
    <mergeCell ref="C16:E16"/>
    <mergeCell ref="H16:I16"/>
    <mergeCell ref="C17:D17"/>
    <mergeCell ref="H17:I17"/>
    <mergeCell ref="C18:D18"/>
    <mergeCell ref="H18:I18"/>
    <mergeCell ref="C19:D19"/>
    <mergeCell ref="J21:Q21"/>
    <mergeCell ref="J22:Q22"/>
  </mergeCells>
  <phoneticPr fontId="3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A0010-B7ED-4237-B71F-6A146972366F}">
  <dimension ref="B2:U22"/>
  <sheetViews>
    <sheetView zoomScale="84" zoomScaleNormal="84" workbookViewId="0">
      <selection activeCell="O9" sqref="O9"/>
    </sheetView>
  </sheetViews>
  <sheetFormatPr baseColWidth="10" defaultRowHeight="15" x14ac:dyDescent="0.25"/>
  <cols>
    <col min="1" max="1" width="1.28515625" style="8" customWidth="1"/>
    <col min="2" max="2" width="5" style="8" customWidth="1"/>
    <col min="3" max="3" width="10.85546875" style="8" customWidth="1"/>
    <col min="4" max="6" width="7.7109375" style="8" customWidth="1"/>
    <col min="7" max="7" width="27.5703125" style="8" customWidth="1"/>
    <col min="8" max="9" width="7.7109375" style="8" customWidth="1"/>
    <col min="10" max="10" width="7.140625" style="8" customWidth="1"/>
    <col min="11" max="12" width="5.7109375" style="8" customWidth="1"/>
    <col min="13" max="14" width="6.42578125" style="8" customWidth="1"/>
    <col min="15" max="15" width="7.42578125" style="8" customWidth="1"/>
    <col min="16" max="16" width="9.7109375" style="8" customWidth="1"/>
    <col min="17" max="17" width="5.7109375" style="8" customWidth="1"/>
    <col min="18" max="18" width="8.7109375" style="8" customWidth="1"/>
    <col min="19" max="20" width="5.7109375" style="8" customWidth="1"/>
    <col min="21" max="16384" width="11.42578125" style="8"/>
  </cols>
  <sheetData>
    <row r="2" spans="2:21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7"/>
      <c r="S2" s="7"/>
    </row>
    <row r="3" spans="2:21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9"/>
      <c r="S3" s="9"/>
    </row>
    <row r="4" spans="2:21" x14ac:dyDescent="0.25">
      <c r="C4" s="8" t="s">
        <v>0</v>
      </c>
      <c r="D4" s="34" t="s">
        <v>30</v>
      </c>
      <c r="E4" s="34"/>
      <c r="F4" s="34"/>
      <c r="G4" s="34"/>
      <c r="I4" s="8" t="s">
        <v>1</v>
      </c>
      <c r="J4" s="30" t="s">
        <v>31</v>
      </c>
      <c r="K4" s="30"/>
      <c r="M4" s="8" t="s">
        <v>2</v>
      </c>
      <c r="O4" s="35">
        <v>45588</v>
      </c>
      <c r="P4" s="35"/>
    </row>
    <row r="5" spans="2:21" ht="6.75" customHeight="1" x14ac:dyDescent="0.25"/>
    <row r="6" spans="2:21" x14ac:dyDescent="0.25">
      <c r="C6" s="8" t="s">
        <v>3</v>
      </c>
      <c r="D6" s="30" t="s">
        <v>35</v>
      </c>
      <c r="E6" s="30"/>
      <c r="F6" s="30"/>
      <c r="G6" s="30"/>
      <c r="I6" s="25" t="s">
        <v>19</v>
      </c>
      <c r="J6" s="25"/>
      <c r="K6" s="30" t="s">
        <v>34</v>
      </c>
      <c r="L6" s="30"/>
      <c r="M6" s="30"/>
      <c r="N6" s="30"/>
      <c r="O6" s="30"/>
      <c r="P6" s="30"/>
      <c r="Q6" s="30"/>
    </row>
    <row r="7" spans="2:21" ht="11.25" customHeight="1" x14ac:dyDescent="0.25"/>
    <row r="8" spans="2:21" x14ac:dyDescent="0.25">
      <c r="B8" s="10" t="s">
        <v>4</v>
      </c>
      <c r="C8" s="10" t="s">
        <v>6</v>
      </c>
      <c r="D8" s="31" t="s">
        <v>5</v>
      </c>
      <c r="E8" s="31"/>
      <c r="F8" s="31"/>
      <c r="G8" s="31"/>
      <c r="H8" s="31"/>
      <c r="I8" s="31"/>
      <c r="J8" s="11" t="s">
        <v>7</v>
      </c>
      <c r="K8" s="11" t="s">
        <v>10</v>
      </c>
      <c r="L8" s="11" t="s">
        <v>11</v>
      </c>
      <c r="M8" s="11" t="s">
        <v>12</v>
      </c>
      <c r="N8" s="11" t="s">
        <v>29</v>
      </c>
      <c r="O8" s="1" t="s">
        <v>20</v>
      </c>
      <c r="P8" s="19"/>
      <c r="Q8" s="9"/>
      <c r="R8" s="3"/>
    </row>
    <row r="9" spans="2:21" x14ac:dyDescent="0.25">
      <c r="B9" s="11">
        <v>1</v>
      </c>
      <c r="C9" s="10" t="s">
        <v>21</v>
      </c>
      <c r="D9" s="15" t="s">
        <v>22</v>
      </c>
      <c r="E9" s="16"/>
      <c r="F9" s="16"/>
      <c r="G9" s="16"/>
      <c r="H9" s="16"/>
      <c r="I9" s="17"/>
      <c r="J9" s="14">
        <v>97</v>
      </c>
      <c r="K9" s="14">
        <v>100</v>
      </c>
      <c r="L9" s="14"/>
      <c r="M9" s="14"/>
      <c r="N9" s="14"/>
      <c r="O9" s="2">
        <f>SUM(J9:N9)/5</f>
        <v>39.4</v>
      </c>
      <c r="P9" s="19"/>
      <c r="Q9" s="9"/>
      <c r="R9" s="18"/>
      <c r="U9" s="6" t="e">
        <f>SUM(J9:J13)/#REF!</f>
        <v>#REF!</v>
      </c>
    </row>
    <row r="10" spans="2:21" x14ac:dyDescent="0.25">
      <c r="B10" s="11">
        <v>2</v>
      </c>
      <c r="C10" s="22" t="s">
        <v>32</v>
      </c>
      <c r="D10" s="23" t="s">
        <v>33</v>
      </c>
      <c r="E10" s="24"/>
      <c r="F10" s="24"/>
      <c r="G10" s="16"/>
      <c r="H10" s="16"/>
      <c r="I10" s="17"/>
      <c r="J10" s="14">
        <v>83.5</v>
      </c>
      <c r="K10" s="14">
        <v>85</v>
      </c>
      <c r="L10" s="14"/>
      <c r="M10" s="14"/>
      <c r="N10" s="14"/>
      <c r="O10" s="2">
        <f>SUM(G10:M10)/5</f>
        <v>33.700000000000003</v>
      </c>
      <c r="P10" s="19"/>
      <c r="Q10" s="9"/>
      <c r="R10" s="18"/>
      <c r="U10" s="6"/>
    </row>
    <row r="11" spans="2:21" x14ac:dyDescent="0.25">
      <c r="B11" s="11">
        <v>3</v>
      </c>
      <c r="C11" s="10" t="s">
        <v>23</v>
      </c>
      <c r="D11" s="15" t="s">
        <v>26</v>
      </c>
      <c r="E11" s="16"/>
      <c r="F11" s="16"/>
      <c r="G11" s="16"/>
      <c r="H11" s="16"/>
      <c r="I11" s="17"/>
      <c r="J11" s="14">
        <v>77.5</v>
      </c>
      <c r="K11" s="14">
        <v>92</v>
      </c>
      <c r="L11" s="14"/>
      <c r="M11" s="14"/>
      <c r="N11" s="14"/>
      <c r="O11" s="2">
        <f>SUM(G11:M11)/5</f>
        <v>33.9</v>
      </c>
      <c r="P11" s="19"/>
      <c r="Q11" s="9"/>
      <c r="R11" s="18"/>
      <c r="U11" s="5"/>
    </row>
    <row r="12" spans="2:21" x14ac:dyDescent="0.25">
      <c r="B12" s="11">
        <f t="shared" ref="B12:B13" si="0">B11+1</f>
        <v>4</v>
      </c>
      <c r="C12" s="10" t="s">
        <v>24</v>
      </c>
      <c r="D12" s="15" t="s">
        <v>27</v>
      </c>
      <c r="E12" s="16"/>
      <c r="F12" s="16"/>
      <c r="G12" s="16"/>
      <c r="H12" s="16"/>
      <c r="I12" s="17"/>
      <c r="J12" s="14">
        <v>86.5</v>
      </c>
      <c r="K12" s="14">
        <v>90</v>
      </c>
      <c r="L12" s="14"/>
      <c r="M12" s="14"/>
      <c r="N12" s="14"/>
      <c r="O12" s="2">
        <f>SUM(G12:M12)/5</f>
        <v>35.299999999999997</v>
      </c>
      <c r="P12" s="19"/>
      <c r="Q12" s="9"/>
      <c r="R12" s="18"/>
      <c r="U12" s="6">
        <f>(14/19)*100</f>
        <v>73.68421052631578</v>
      </c>
    </row>
    <row r="13" spans="2:21" x14ac:dyDescent="0.25">
      <c r="B13" s="11">
        <f t="shared" si="0"/>
        <v>5</v>
      </c>
      <c r="C13" s="10" t="s">
        <v>25</v>
      </c>
      <c r="D13" s="15" t="s">
        <v>28</v>
      </c>
      <c r="E13" s="16"/>
      <c r="F13" s="16"/>
      <c r="G13" s="16"/>
      <c r="H13" s="16"/>
      <c r="I13" s="17"/>
      <c r="J13" s="14">
        <v>89.5</v>
      </c>
      <c r="K13" s="14">
        <v>85</v>
      </c>
      <c r="L13" s="14"/>
      <c r="M13" s="14"/>
      <c r="N13" s="14"/>
      <c r="O13" s="2">
        <f>SUM(G13:M13)/5</f>
        <v>34.9</v>
      </c>
      <c r="P13" s="19"/>
      <c r="Q13" s="9"/>
      <c r="R13" s="18"/>
    </row>
    <row r="14" spans="2:21" x14ac:dyDescent="0.25">
      <c r="C14" s="25"/>
      <c r="D14" s="25"/>
      <c r="E14" s="9"/>
      <c r="H14" s="32" t="s">
        <v>16</v>
      </c>
      <c r="I14" s="32"/>
      <c r="J14" s="12">
        <f>COUNTIF(J9:J13,"&gt;=70")</f>
        <v>5</v>
      </c>
      <c r="K14" s="12">
        <f>COUNTIF(K9:K13,"&gt;=70")</f>
        <v>5</v>
      </c>
      <c r="L14" s="12">
        <f>COUNTIF(L9:L13,"&gt;=70")</f>
        <v>0</v>
      </c>
      <c r="M14" s="12">
        <f>COUNTIF(M9:M13,"&gt;=70")</f>
        <v>0</v>
      </c>
      <c r="N14" s="12"/>
      <c r="O14" s="12">
        <f>COUNTIF(O9:O13,"&gt;=70")</f>
        <v>0</v>
      </c>
      <c r="P14" s="19"/>
      <c r="Q14" s="9"/>
      <c r="R14" s="3"/>
    </row>
    <row r="15" spans="2:21" x14ac:dyDescent="0.25">
      <c r="C15" s="25"/>
      <c r="D15" s="25"/>
      <c r="E15" s="3"/>
      <c r="H15" s="29" t="s">
        <v>17</v>
      </c>
      <c r="I15" s="29"/>
      <c r="J15" s="13">
        <v>0</v>
      </c>
      <c r="K15" s="13">
        <f>COUNTIF(K9:K13,"&lt;70")</f>
        <v>0</v>
      </c>
      <c r="L15" s="13">
        <f>COUNTIF(L9:L13,"&lt;70")</f>
        <v>0</v>
      </c>
      <c r="M15" s="13">
        <f>COUNTIF(M9:M13,"&lt;70")</f>
        <v>0</v>
      </c>
      <c r="N15" s="13"/>
      <c r="O15" s="13">
        <f>COUNTIF(O9:O13,"&lt;70")</f>
        <v>5</v>
      </c>
      <c r="P15" s="19"/>
      <c r="Q15" s="9"/>
      <c r="R15" s="9"/>
    </row>
    <row r="16" spans="2:21" x14ac:dyDescent="0.25">
      <c r="C16" s="25"/>
      <c r="D16" s="25"/>
      <c r="E16" s="25"/>
      <c r="H16" s="29" t="s">
        <v>18</v>
      </c>
      <c r="I16" s="29"/>
      <c r="J16" s="13">
        <f>COUNT(J9:J13)</f>
        <v>5</v>
      </c>
      <c r="K16" s="13">
        <f>COUNT(K9:K13)</f>
        <v>5</v>
      </c>
      <c r="L16" s="13">
        <f>COUNT(L9:L13)</f>
        <v>0</v>
      </c>
      <c r="M16" s="13">
        <f>COUNT(M9:M13)</f>
        <v>0</v>
      </c>
      <c r="N16" s="13"/>
      <c r="O16" s="13">
        <f>COUNT(O9:O13)</f>
        <v>5</v>
      </c>
      <c r="P16" s="19"/>
      <c r="Q16" s="9"/>
      <c r="R16" s="9"/>
    </row>
    <row r="17" spans="3:18" x14ac:dyDescent="0.25">
      <c r="C17" s="25"/>
      <c r="D17" s="25"/>
      <c r="E17" s="9"/>
      <c r="H17" s="26" t="s">
        <v>13</v>
      </c>
      <c r="I17" s="26"/>
      <c r="J17" s="4">
        <f>J14/J16</f>
        <v>1</v>
      </c>
      <c r="K17" s="4">
        <f t="shared" ref="K17:O17" si="1">K14/K16</f>
        <v>1</v>
      </c>
      <c r="L17" s="4" t="e">
        <f t="shared" si="1"/>
        <v>#DIV/0!</v>
      </c>
      <c r="M17" s="4" t="e">
        <f t="shared" si="1"/>
        <v>#DIV/0!</v>
      </c>
      <c r="N17" s="4"/>
      <c r="O17" s="4">
        <f t="shared" si="1"/>
        <v>0</v>
      </c>
      <c r="P17" s="20"/>
      <c r="Q17" s="21"/>
      <c r="R17" s="21"/>
    </row>
    <row r="18" spans="3:18" x14ac:dyDescent="0.25">
      <c r="C18" s="25"/>
      <c r="D18" s="25"/>
      <c r="E18" s="9"/>
      <c r="H18" s="26" t="s">
        <v>14</v>
      </c>
      <c r="I18" s="26"/>
      <c r="J18" s="4">
        <f>J15/J16</f>
        <v>0</v>
      </c>
      <c r="K18" s="4">
        <f t="shared" ref="K18:O18" si="2">K15/K16</f>
        <v>0</v>
      </c>
      <c r="L18" s="4" t="e">
        <f t="shared" si="2"/>
        <v>#DIV/0!</v>
      </c>
      <c r="M18" s="4" t="e">
        <f t="shared" si="2"/>
        <v>#DIV/0!</v>
      </c>
      <c r="N18" s="4"/>
      <c r="O18" s="4">
        <f t="shared" si="2"/>
        <v>1</v>
      </c>
      <c r="P18" s="20"/>
      <c r="Q18" s="21"/>
      <c r="R18" s="21"/>
    </row>
    <row r="19" spans="3:18" x14ac:dyDescent="0.25">
      <c r="C19" s="25"/>
      <c r="D19" s="25"/>
      <c r="E19" s="3"/>
    </row>
    <row r="20" spans="3:18" x14ac:dyDescent="0.25">
      <c r="C20" s="9"/>
      <c r="D20" s="9"/>
      <c r="E20" s="3"/>
    </row>
    <row r="21" spans="3:18" x14ac:dyDescent="0.25">
      <c r="J21" s="27"/>
      <c r="K21" s="27"/>
      <c r="L21" s="27"/>
      <c r="M21" s="27"/>
      <c r="N21" s="27"/>
      <c r="O21" s="27"/>
      <c r="P21" s="27"/>
      <c r="Q21" s="27"/>
    </row>
    <row r="22" spans="3:18" x14ac:dyDescent="0.25">
      <c r="J22" s="28" t="s">
        <v>15</v>
      </c>
      <c r="K22" s="28"/>
      <c r="L22" s="28"/>
      <c r="M22" s="28"/>
      <c r="N22" s="28"/>
      <c r="O22" s="28"/>
      <c r="P22" s="28"/>
      <c r="Q22" s="28"/>
    </row>
  </sheetData>
  <mergeCells count="22">
    <mergeCell ref="C16:E16"/>
    <mergeCell ref="H16:I16"/>
    <mergeCell ref="B2:Q2"/>
    <mergeCell ref="C3:Q3"/>
    <mergeCell ref="D4:G4"/>
    <mergeCell ref="J4:K4"/>
    <mergeCell ref="O4:P4"/>
    <mergeCell ref="D6:G6"/>
    <mergeCell ref="I6:J6"/>
    <mergeCell ref="K6:Q6"/>
    <mergeCell ref="D8:I8"/>
    <mergeCell ref="C14:D14"/>
    <mergeCell ref="H14:I14"/>
    <mergeCell ref="C15:D15"/>
    <mergeCell ref="H15:I15"/>
    <mergeCell ref="J22:Q22"/>
    <mergeCell ref="C17:D17"/>
    <mergeCell ref="H17:I17"/>
    <mergeCell ref="C18:D18"/>
    <mergeCell ref="H18:I18"/>
    <mergeCell ref="C19:D19"/>
    <mergeCell ref="J21:Q2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4D0B4-72D2-4893-9E61-0D0A038EC49B}">
  <dimension ref="B2:U22"/>
  <sheetViews>
    <sheetView tabSelected="1" zoomScale="84" zoomScaleNormal="84" workbookViewId="0">
      <selection activeCell="O24" sqref="O24"/>
    </sheetView>
  </sheetViews>
  <sheetFormatPr baseColWidth="10" defaultRowHeight="15" x14ac:dyDescent="0.25"/>
  <cols>
    <col min="1" max="1" width="1.28515625" style="8" customWidth="1"/>
    <col min="2" max="2" width="5" style="8" customWidth="1"/>
    <col min="3" max="3" width="10.85546875" style="8" customWidth="1"/>
    <col min="4" max="6" width="7.7109375" style="8" customWidth="1"/>
    <col min="7" max="7" width="27.5703125" style="8" customWidth="1"/>
    <col min="8" max="9" width="7.7109375" style="8" customWidth="1"/>
    <col min="10" max="10" width="7.140625" style="8" customWidth="1"/>
    <col min="11" max="12" width="5.7109375" style="8" customWidth="1"/>
    <col min="13" max="14" width="6.42578125" style="8" customWidth="1"/>
    <col min="15" max="15" width="7.42578125" style="8" customWidth="1"/>
    <col min="16" max="16" width="9.7109375" style="8" customWidth="1"/>
    <col min="17" max="17" width="5.7109375" style="8" customWidth="1"/>
    <col min="18" max="18" width="8.7109375" style="8" customWidth="1"/>
    <col min="19" max="20" width="5.7109375" style="8" customWidth="1"/>
    <col min="21" max="16384" width="11.42578125" style="8"/>
  </cols>
  <sheetData>
    <row r="2" spans="2:21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7"/>
      <c r="S2" s="7"/>
    </row>
    <row r="3" spans="2:21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9"/>
      <c r="S3" s="9"/>
    </row>
    <row r="4" spans="2:21" x14ac:dyDescent="0.25">
      <c r="C4" s="8" t="s">
        <v>0</v>
      </c>
      <c r="D4" s="34" t="s">
        <v>30</v>
      </c>
      <c r="E4" s="34"/>
      <c r="F4" s="34"/>
      <c r="G4" s="34"/>
      <c r="I4" s="8" t="s">
        <v>1</v>
      </c>
      <c r="J4" s="30" t="s">
        <v>31</v>
      </c>
      <c r="K4" s="30"/>
      <c r="M4" s="8" t="s">
        <v>2</v>
      </c>
      <c r="O4" s="35">
        <v>45616</v>
      </c>
      <c r="P4" s="35"/>
    </row>
    <row r="5" spans="2:21" ht="6.75" customHeight="1" x14ac:dyDescent="0.25"/>
    <row r="6" spans="2:21" x14ac:dyDescent="0.25">
      <c r="C6" s="8" t="s">
        <v>3</v>
      </c>
      <c r="D6" s="30" t="s">
        <v>35</v>
      </c>
      <c r="E6" s="30"/>
      <c r="F6" s="30"/>
      <c r="G6" s="30"/>
      <c r="I6" s="25" t="s">
        <v>19</v>
      </c>
      <c r="J6" s="25"/>
      <c r="K6" s="30" t="s">
        <v>34</v>
      </c>
      <c r="L6" s="30"/>
      <c r="M6" s="30"/>
      <c r="N6" s="30"/>
      <c r="O6" s="30"/>
      <c r="P6" s="30"/>
      <c r="Q6" s="30"/>
    </row>
    <row r="7" spans="2:21" ht="11.25" customHeight="1" x14ac:dyDescent="0.25"/>
    <row r="8" spans="2:21" x14ac:dyDescent="0.25">
      <c r="B8" s="10" t="s">
        <v>4</v>
      </c>
      <c r="C8" s="10" t="s">
        <v>6</v>
      </c>
      <c r="D8" s="31" t="s">
        <v>5</v>
      </c>
      <c r="E8" s="31"/>
      <c r="F8" s="31"/>
      <c r="G8" s="31"/>
      <c r="H8" s="31"/>
      <c r="I8" s="31"/>
      <c r="J8" s="11" t="s">
        <v>7</v>
      </c>
      <c r="K8" s="11" t="s">
        <v>10</v>
      </c>
      <c r="L8" s="11" t="s">
        <v>11</v>
      </c>
      <c r="M8" s="11" t="s">
        <v>12</v>
      </c>
      <c r="N8" s="11" t="s">
        <v>29</v>
      </c>
      <c r="O8" s="1" t="s">
        <v>20</v>
      </c>
      <c r="P8" s="19"/>
      <c r="Q8" s="9"/>
      <c r="R8" s="3"/>
    </row>
    <row r="9" spans="2:21" x14ac:dyDescent="0.25">
      <c r="B9" s="11">
        <v>1</v>
      </c>
      <c r="C9" s="10" t="s">
        <v>21</v>
      </c>
      <c r="D9" s="15" t="s">
        <v>22</v>
      </c>
      <c r="E9" s="16"/>
      <c r="F9" s="16"/>
      <c r="G9" s="16"/>
      <c r="H9" s="16"/>
      <c r="I9" s="17"/>
      <c r="J9" s="14">
        <v>97</v>
      </c>
      <c r="K9" s="14">
        <v>100</v>
      </c>
      <c r="L9" s="14">
        <v>96</v>
      </c>
      <c r="M9" s="14">
        <v>100</v>
      </c>
      <c r="N9" s="14"/>
      <c r="O9" s="2">
        <f>SUM(J9:N9)/5</f>
        <v>78.599999999999994</v>
      </c>
      <c r="P9" s="19"/>
      <c r="Q9" s="9"/>
      <c r="R9" s="18"/>
      <c r="U9" s="6" t="e">
        <f>SUM(J9:J13)/#REF!</f>
        <v>#REF!</v>
      </c>
    </row>
    <row r="10" spans="2:21" x14ac:dyDescent="0.25">
      <c r="B10" s="11">
        <v>2</v>
      </c>
      <c r="C10" s="22" t="s">
        <v>32</v>
      </c>
      <c r="D10" s="23" t="s">
        <v>33</v>
      </c>
      <c r="E10" s="24"/>
      <c r="F10" s="24"/>
      <c r="G10" s="16"/>
      <c r="H10" s="16"/>
      <c r="I10" s="17"/>
      <c r="J10" s="14">
        <v>83.5</v>
      </c>
      <c r="K10" s="14">
        <v>85</v>
      </c>
      <c r="L10" s="14">
        <v>84</v>
      </c>
      <c r="M10" s="14">
        <v>79</v>
      </c>
      <c r="N10" s="14"/>
      <c r="O10" s="2">
        <f>SUM(G10:M10)/5</f>
        <v>66.3</v>
      </c>
      <c r="P10" s="19"/>
      <c r="Q10" s="9"/>
      <c r="R10" s="18"/>
      <c r="U10" s="6"/>
    </row>
    <row r="11" spans="2:21" x14ac:dyDescent="0.25">
      <c r="B11" s="11">
        <v>3</v>
      </c>
      <c r="C11" s="10" t="s">
        <v>23</v>
      </c>
      <c r="D11" s="15" t="s">
        <v>26</v>
      </c>
      <c r="E11" s="16"/>
      <c r="F11" s="16"/>
      <c r="G11" s="16"/>
      <c r="H11" s="16"/>
      <c r="I11" s="17"/>
      <c r="J11" s="14">
        <v>77.5</v>
      </c>
      <c r="K11" s="14">
        <v>92</v>
      </c>
      <c r="L11" s="14">
        <v>70</v>
      </c>
      <c r="M11" s="14">
        <v>100</v>
      </c>
      <c r="N11" s="14"/>
      <c r="O11" s="2">
        <f>SUM(G11:M11)/5</f>
        <v>67.900000000000006</v>
      </c>
      <c r="P11" s="19"/>
      <c r="Q11" s="9"/>
      <c r="R11" s="18"/>
      <c r="U11" s="5"/>
    </row>
    <row r="12" spans="2:21" x14ac:dyDescent="0.25">
      <c r="B12" s="11">
        <f t="shared" ref="B12:B13" si="0">B11+1</f>
        <v>4</v>
      </c>
      <c r="C12" s="10" t="s">
        <v>24</v>
      </c>
      <c r="D12" s="15" t="s">
        <v>27</v>
      </c>
      <c r="E12" s="16"/>
      <c r="F12" s="16"/>
      <c r="G12" s="16"/>
      <c r="H12" s="16"/>
      <c r="I12" s="17"/>
      <c r="J12" s="14">
        <v>86.5</v>
      </c>
      <c r="K12" s="14">
        <v>90</v>
      </c>
      <c r="L12" s="14">
        <v>80</v>
      </c>
      <c r="M12" s="14">
        <v>100</v>
      </c>
      <c r="N12" s="14"/>
      <c r="O12" s="2">
        <f>SUM(G12:M12)/5</f>
        <v>71.3</v>
      </c>
      <c r="P12" s="19"/>
      <c r="Q12" s="9"/>
      <c r="R12" s="18"/>
      <c r="U12" s="6">
        <f>(14/19)*100</f>
        <v>73.68421052631578</v>
      </c>
    </row>
    <row r="13" spans="2:21" x14ac:dyDescent="0.25">
      <c r="B13" s="11">
        <f t="shared" si="0"/>
        <v>5</v>
      </c>
      <c r="C13" s="10" t="s">
        <v>25</v>
      </c>
      <c r="D13" s="15" t="s">
        <v>28</v>
      </c>
      <c r="E13" s="16"/>
      <c r="F13" s="16"/>
      <c r="G13" s="16"/>
      <c r="H13" s="16"/>
      <c r="I13" s="17"/>
      <c r="J13" s="14">
        <v>89.5</v>
      </c>
      <c r="K13" s="14">
        <v>85</v>
      </c>
      <c r="L13" s="14">
        <v>86</v>
      </c>
      <c r="M13" s="14">
        <v>97</v>
      </c>
      <c r="N13" s="14"/>
      <c r="O13" s="2">
        <f>SUM(G13:M13)/5</f>
        <v>71.5</v>
      </c>
      <c r="P13" s="19"/>
      <c r="Q13" s="9"/>
      <c r="R13" s="18"/>
    </row>
    <row r="14" spans="2:21" x14ac:dyDescent="0.25">
      <c r="C14" s="25"/>
      <c r="D14" s="25"/>
      <c r="E14" s="9"/>
      <c r="H14" s="32" t="s">
        <v>16</v>
      </c>
      <c r="I14" s="32"/>
      <c r="J14" s="12">
        <f>COUNTIF(J9:J13,"&gt;=70")</f>
        <v>5</v>
      </c>
      <c r="K14" s="12">
        <f>COUNTIF(K9:K13,"&gt;=70")</f>
        <v>5</v>
      </c>
      <c r="L14" s="12">
        <f>COUNTIF(L9:L13,"&gt;=70")</f>
        <v>5</v>
      </c>
      <c r="M14" s="12">
        <f>COUNTIF(M9:M13,"&gt;=70")</f>
        <v>5</v>
      </c>
      <c r="N14" s="12"/>
      <c r="O14" s="12">
        <f>COUNTIF(O9:O13,"&gt;=70")</f>
        <v>3</v>
      </c>
      <c r="P14" s="19"/>
      <c r="Q14" s="9"/>
      <c r="R14" s="3"/>
    </row>
    <row r="15" spans="2:21" x14ac:dyDescent="0.25">
      <c r="C15" s="25"/>
      <c r="D15" s="25"/>
      <c r="E15" s="3"/>
      <c r="H15" s="29" t="s">
        <v>17</v>
      </c>
      <c r="I15" s="29"/>
      <c r="J15" s="13">
        <v>0</v>
      </c>
      <c r="K15" s="13">
        <f>COUNTIF(K9:K13,"&lt;70")</f>
        <v>0</v>
      </c>
      <c r="L15" s="13">
        <f>COUNTIF(L9:L13,"&lt;70")</f>
        <v>0</v>
      </c>
      <c r="M15" s="13">
        <f>COUNTIF(M9:M13,"&lt;70")</f>
        <v>0</v>
      </c>
      <c r="N15" s="13"/>
      <c r="O15" s="13">
        <f>COUNTIF(O9:O13,"&lt;70")</f>
        <v>2</v>
      </c>
      <c r="P15" s="19"/>
      <c r="Q15" s="9"/>
      <c r="R15" s="9"/>
    </row>
    <row r="16" spans="2:21" x14ac:dyDescent="0.25">
      <c r="C16" s="25"/>
      <c r="D16" s="25"/>
      <c r="E16" s="25"/>
      <c r="H16" s="29" t="s">
        <v>18</v>
      </c>
      <c r="I16" s="29"/>
      <c r="J16" s="13">
        <f>COUNT(J9:J13)</f>
        <v>5</v>
      </c>
      <c r="K16" s="13">
        <f>COUNT(K9:K13)</f>
        <v>5</v>
      </c>
      <c r="L16" s="13">
        <f>COUNT(L9:L13)</f>
        <v>5</v>
      </c>
      <c r="M16" s="13">
        <f>COUNT(M9:M13)</f>
        <v>5</v>
      </c>
      <c r="N16" s="13"/>
      <c r="O16" s="13">
        <f>COUNT(O9:O13)</f>
        <v>5</v>
      </c>
      <c r="P16" s="19"/>
      <c r="Q16" s="9"/>
      <c r="R16" s="9"/>
    </row>
    <row r="17" spans="3:18" x14ac:dyDescent="0.25">
      <c r="C17" s="25"/>
      <c r="D17" s="25"/>
      <c r="E17" s="9"/>
      <c r="H17" s="26" t="s">
        <v>13</v>
      </c>
      <c r="I17" s="26"/>
      <c r="J17" s="4">
        <f>J14/J16</f>
        <v>1</v>
      </c>
      <c r="K17" s="4">
        <f t="shared" ref="K17:O17" si="1">K14/K16</f>
        <v>1</v>
      </c>
      <c r="L17" s="4">
        <f t="shared" si="1"/>
        <v>1</v>
      </c>
      <c r="M17" s="4">
        <f t="shared" si="1"/>
        <v>1</v>
      </c>
      <c r="N17" s="4"/>
      <c r="O17" s="4">
        <f t="shared" si="1"/>
        <v>0.6</v>
      </c>
      <c r="P17" s="20"/>
      <c r="Q17" s="21"/>
      <c r="R17" s="21"/>
    </row>
    <row r="18" spans="3:18" x14ac:dyDescent="0.25">
      <c r="C18" s="25"/>
      <c r="D18" s="25"/>
      <c r="E18" s="9"/>
      <c r="H18" s="26" t="s">
        <v>14</v>
      </c>
      <c r="I18" s="26"/>
      <c r="J18" s="4">
        <f>J15/J16</f>
        <v>0</v>
      </c>
      <c r="K18" s="4">
        <f t="shared" ref="K18:O18" si="2">K15/K16</f>
        <v>0</v>
      </c>
      <c r="L18" s="4">
        <f t="shared" si="2"/>
        <v>0</v>
      </c>
      <c r="M18" s="4">
        <f t="shared" si="2"/>
        <v>0</v>
      </c>
      <c r="N18" s="4"/>
      <c r="O18" s="4">
        <f t="shared" si="2"/>
        <v>0.4</v>
      </c>
      <c r="P18" s="20"/>
      <c r="Q18" s="21"/>
      <c r="R18" s="21"/>
    </row>
    <row r="19" spans="3:18" x14ac:dyDescent="0.25">
      <c r="C19" s="25"/>
      <c r="D19" s="25"/>
      <c r="E19" s="3"/>
    </row>
    <row r="20" spans="3:18" x14ac:dyDescent="0.25">
      <c r="C20" s="9"/>
      <c r="D20" s="9"/>
      <c r="E20" s="3"/>
    </row>
    <row r="21" spans="3:18" x14ac:dyDescent="0.25">
      <c r="J21" s="27"/>
      <c r="K21" s="27"/>
      <c r="L21" s="27"/>
      <c r="M21" s="27"/>
      <c r="N21" s="27"/>
      <c r="O21" s="27"/>
      <c r="P21" s="27"/>
      <c r="Q21" s="27"/>
    </row>
    <row r="22" spans="3:18" x14ac:dyDescent="0.25">
      <c r="J22" s="28" t="s">
        <v>15</v>
      </c>
      <c r="K22" s="28"/>
      <c r="L22" s="28"/>
      <c r="M22" s="28"/>
      <c r="N22" s="28"/>
      <c r="O22" s="28"/>
      <c r="P22" s="28"/>
      <c r="Q22" s="28"/>
    </row>
  </sheetData>
  <mergeCells count="22">
    <mergeCell ref="C16:E16"/>
    <mergeCell ref="H16:I16"/>
    <mergeCell ref="B2:Q2"/>
    <mergeCell ref="C3:Q3"/>
    <mergeCell ref="D4:G4"/>
    <mergeCell ref="J4:K4"/>
    <mergeCell ref="O4:P4"/>
    <mergeCell ref="D6:G6"/>
    <mergeCell ref="I6:J6"/>
    <mergeCell ref="K6:Q6"/>
    <mergeCell ref="D8:I8"/>
    <mergeCell ref="C14:D14"/>
    <mergeCell ref="H14:I14"/>
    <mergeCell ref="C15:D15"/>
    <mergeCell ref="H15:I15"/>
    <mergeCell ref="J22:Q22"/>
    <mergeCell ref="C17:D17"/>
    <mergeCell ref="H17:I17"/>
    <mergeCell ref="C18:D18"/>
    <mergeCell ref="H18:I18"/>
    <mergeCell ref="C19:D19"/>
    <mergeCell ref="J21:Q2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SERV AL CLIENTE 1er rep</vt:lpstr>
      <vt:lpstr>SERV AL CLIENTE 2do rep</vt:lpstr>
      <vt:lpstr>SERV AL CLIENTE 3er 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Marlina Xala Berdón</cp:lastModifiedBy>
  <cp:lastPrinted>2023-03-21T15:13:53Z</cp:lastPrinted>
  <dcterms:created xsi:type="dcterms:W3CDTF">2023-03-14T19:16:59Z</dcterms:created>
  <dcterms:modified xsi:type="dcterms:W3CDTF">2024-11-21T04:40:09Z</dcterms:modified>
</cp:coreProperties>
</file>