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esktop\DOCS GABY\PORTAFOLIO DE EVIDENCIAS\"/>
    </mc:Choice>
  </mc:AlternateContent>
  <xr:revisionPtr revIDLastSave="0" documentId="13_ncr:1_{2521692F-5433-4415-AAAF-F724ACAB10A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22" l="1"/>
  <c r="J14" i="22"/>
  <c r="H15" i="22"/>
  <c r="H14" i="22"/>
  <c r="L14" i="22"/>
  <c r="N15" i="10"/>
  <c r="N14" i="10" l="1"/>
  <c r="N28" i="10"/>
  <c r="M28" i="10"/>
  <c r="K28" i="10"/>
  <c r="F28" i="10"/>
  <c r="E28" i="10"/>
  <c r="I15" i="10"/>
  <c r="I14" i="10"/>
  <c r="I28" i="10" l="1"/>
  <c r="L15" i="10"/>
  <c r="L14" i="10"/>
  <c r="L8" i="23"/>
  <c r="L8" i="24"/>
  <c r="L8" i="25"/>
  <c r="N28" i="25"/>
  <c r="M28" i="25"/>
  <c r="K28" i="25"/>
  <c r="G28" i="25"/>
  <c r="F28" i="25"/>
  <c r="I17" i="25"/>
  <c r="J17" i="25" s="1"/>
  <c r="D17" i="25"/>
  <c r="I16" i="25"/>
  <c r="J16" i="25" s="1"/>
  <c r="D16" i="25"/>
  <c r="I15" i="25"/>
  <c r="J15" i="25" s="1"/>
  <c r="D15" i="25"/>
  <c r="I14" i="25"/>
  <c r="J14" i="25" s="1"/>
  <c r="D14" i="25"/>
  <c r="B10" i="25"/>
  <c r="B37" i="25" s="1"/>
  <c r="H8" i="25"/>
  <c r="E8" i="25"/>
  <c r="N28" i="24"/>
  <c r="M28" i="24"/>
  <c r="K28" i="24"/>
  <c r="G28" i="24"/>
  <c r="F28" i="24"/>
  <c r="I17" i="24"/>
  <c r="D17" i="24"/>
  <c r="I16" i="24"/>
  <c r="D16" i="24"/>
  <c r="I15" i="24"/>
  <c r="D15" i="24"/>
  <c r="I14" i="24"/>
  <c r="D14" i="24"/>
  <c r="B10" i="24"/>
  <c r="B37" i="24" s="1"/>
  <c r="H8" i="24"/>
  <c r="E8" i="24"/>
  <c r="N28" i="23"/>
  <c r="M28" i="23"/>
  <c r="K28" i="23"/>
  <c r="G28" i="23"/>
  <c r="F28" i="23"/>
  <c r="I17" i="23"/>
  <c r="D17" i="23"/>
  <c r="I16" i="23"/>
  <c r="D16" i="23"/>
  <c r="I15" i="23"/>
  <c r="D15" i="23"/>
  <c r="I14" i="23"/>
  <c r="D14" i="23"/>
  <c r="B10" i="23"/>
  <c r="B37" i="23" s="1"/>
  <c r="H8" i="23"/>
  <c r="E8" i="23"/>
  <c r="I15" i="22"/>
  <c r="I14" i="22"/>
  <c r="B10" i="22"/>
  <c r="B37" i="22" s="1"/>
  <c r="H8" i="22"/>
  <c r="E8" i="22"/>
  <c r="N28" i="22"/>
  <c r="M28" i="22"/>
  <c r="K28" i="22"/>
  <c r="G28" i="22"/>
  <c r="F28" i="22"/>
  <c r="B37" i="10"/>
  <c r="L15" i="22" l="1"/>
  <c r="L14" i="25"/>
  <c r="L15" i="25"/>
  <c r="L16" i="25"/>
  <c r="L17" i="25"/>
  <c r="H14" i="25"/>
  <c r="H15" i="25"/>
  <c r="H16" i="25"/>
  <c r="H17" i="25"/>
  <c r="E28" i="25"/>
  <c r="L14" i="24"/>
  <c r="L15" i="24"/>
  <c r="L16" i="24"/>
  <c r="L17" i="24"/>
  <c r="E28" i="24"/>
  <c r="L14" i="23"/>
  <c r="L15" i="23"/>
  <c r="L16" i="23"/>
  <c r="L17" i="23"/>
  <c r="E28" i="23"/>
  <c r="E28" i="22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<sst xmlns="http://schemas.openxmlformats.org/spreadsheetml/2006/main" count="174" uniqueCount="45">
  <si>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</si>
  <si>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</si>
  <si>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</si>
  <si>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</si>
  <si>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</si>
  <si>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</si>
  <si>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</si>
  <si>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</si>
  <si>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</si>
  <si>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</si>
  <si>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</si>
  <si>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</si>
  <si>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</si>
  <si>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</si>
  <si>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</si>
  <si>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</si>
  <si>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</si>
  <si>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</si>
  <si>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</si>
  <si>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</si>
  <si>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</si>
  <si>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</si>
  <si>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</si>
  <si>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</si>
  <si>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</si>
  <si>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</si>
  <si>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</si>
  <si>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</si>
  <si>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</si>
  <si>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</si>
  <si>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</si>
  <si>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IGEM</t>
  </si>
  <si>
    <t>EN GESTIÓN EMPRESARIAL</t>
  </si>
  <si>
    <t>L.C. ANA KARENINA CORDOBA FERMAN</t>
  </si>
  <si>
    <t>Agosto 2024 - Diciembre 2024</t>
  </si>
  <si>
    <t>107 C</t>
  </si>
  <si>
    <t>Desarrollo humano</t>
  </si>
  <si>
    <t>Fundamentos de investigacion</t>
  </si>
  <si>
    <t>ING. GABRIELA MARIA HERNANDEZ DELGADO</t>
  </si>
  <si>
    <t>DESARROLLO HUMANO</t>
  </si>
  <si>
    <t>FUNDAMENTOS DE INVESTIGACION</t>
  </si>
  <si>
    <t>II</t>
  </si>
  <si>
    <t>107C</t>
  </si>
  <si>
    <t>IGE</t>
  </si>
  <si>
    <t>septiembre 2024-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</si>
</sst>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0" xfId="0" applyNumberFormat="1" applyFont="1" applyAlignment="1">
      <alignment wrapText="1"/>
    </xf>
    <xf numFmtId="9" fontId="4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topLeftCell="A7" zoomScale="120" zoomScaleNormal="120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42578125" style="1" customWidth="1"/>
    <col min="13" max="16" width="11.42578125" style="1"/>
    <col min="17" max="17" width="12.7109375" style="1" bestFit="1" customWidth="1"/>
    <col min="18" max="16384" width="11.42578125" style="1"/>
  </cols>
  <sheetData>
    <row r="1" spans="1:17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7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6" t="s">
        <v>4</v>
      </c>
      <c r="C8" s="36"/>
      <c r="D8" s="14" t="s">
        <v>5</v>
      </c>
      <c r="E8" s="5">
        <v>1</v>
      </c>
      <c r="G8" s="4" t="s">
        <v>6</v>
      </c>
      <c r="H8" s="5">
        <v>2</v>
      </c>
      <c r="I8" s="35" t="s">
        <v>7</v>
      </c>
      <c r="J8" s="35"/>
      <c r="K8" s="35"/>
      <c r="L8" s="36" t="s">
        <v>34</v>
      </c>
      <c r="M8" s="36"/>
      <c r="N8" s="36"/>
    </row>
    <row r="10" spans="1:17" x14ac:dyDescent="0.2">
      <c r="A10" s="4" t="s">
        <v>8</v>
      </c>
      <c r="B10" s="36" t="s">
        <v>38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7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7" x14ac:dyDescent="0.2">
      <c r="A14" s="8" t="s">
        <v>36</v>
      </c>
      <c r="B14" s="9" t="s">
        <v>21</v>
      </c>
      <c r="C14" s="9" t="s">
        <v>35</v>
      </c>
      <c r="D14" s="9" t="s">
        <v>31</v>
      </c>
      <c r="E14" s="9">
        <v>18</v>
      </c>
      <c r="F14" s="9">
        <v>18</v>
      </c>
      <c r="G14" s="9"/>
      <c r="H14" s="10"/>
      <c r="I14" s="9">
        <f t="shared" ref="I14" si="0">(E14-SUM(F14:G14))-K14</f>
        <v>0</v>
      </c>
      <c r="J14" s="10"/>
      <c r="K14" s="9">
        <v>0</v>
      </c>
      <c r="L14" s="10">
        <f>K14/E14</f>
        <v>0</v>
      </c>
      <c r="M14" s="23">
        <v>94</v>
      </c>
      <c r="N14" s="15">
        <f>(9/18)</f>
        <v>0.5</v>
      </c>
    </row>
    <row r="15" spans="1:17" x14ac:dyDescent="0.2">
      <c r="A15" s="8" t="s">
        <v>37</v>
      </c>
      <c r="B15" s="9" t="s">
        <v>21</v>
      </c>
      <c r="C15" s="9" t="s">
        <v>35</v>
      </c>
      <c r="D15" s="9" t="s">
        <v>31</v>
      </c>
      <c r="E15" s="9">
        <v>18</v>
      </c>
      <c r="F15" s="9">
        <v>18</v>
      </c>
      <c r="G15" s="9"/>
      <c r="H15" s="10"/>
      <c r="I15" s="9">
        <f>(E15-SUM(F15:G15))-K15</f>
        <v>0</v>
      </c>
      <c r="J15" s="10"/>
      <c r="K15" s="9">
        <v>0</v>
      </c>
      <c r="L15" s="10">
        <f>K15/E15</f>
        <v>0</v>
      </c>
      <c r="M15" s="9">
        <v>95</v>
      </c>
      <c r="N15" s="15">
        <f>(10/18)</f>
        <v>0.55555555555555558</v>
      </c>
    </row>
    <row r="16" spans="1:17" s="11" customFormat="1" x14ac:dyDescent="0.2">
      <c r="A16" s="8"/>
      <c r="B16" s="9"/>
      <c r="C16" s="9"/>
      <c r="D16" s="9"/>
      <c r="E16" s="9"/>
      <c r="F16" s="9"/>
      <c r="G16" s="9"/>
      <c r="H16" s="22"/>
      <c r="I16" s="9"/>
      <c r="J16" s="10"/>
      <c r="K16" s="9"/>
      <c r="L16" s="10"/>
      <c r="M16" s="9"/>
      <c r="N16" s="15"/>
      <c r="Q16" s="21"/>
    </row>
    <row r="17" spans="1:19" s="11" customFormat="1" x14ac:dyDescent="0.2">
      <c r="A17" s="8"/>
      <c r="B17" s="9"/>
      <c r="C17" s="9"/>
      <c r="D17" s="9"/>
      <c r="E17" s="9"/>
      <c r="F17" s="9"/>
      <c r="G17" s="9"/>
      <c r="H17" s="22"/>
      <c r="I17" s="9"/>
      <c r="J17" s="10"/>
      <c r="K17" s="9"/>
      <c r="L17" s="10"/>
      <c r="M17" s="9"/>
      <c r="N17" s="15"/>
      <c r="Q17" s="21"/>
    </row>
    <row r="18" spans="1:19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  <c r="Q18" s="21"/>
    </row>
    <row r="19" spans="1:19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  <c r="Q19" s="21"/>
    </row>
    <row r="20" spans="1:19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9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  <c r="S23" s="21"/>
    </row>
    <row r="24" spans="1:19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9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.5" thickBot="1" x14ac:dyDescent="0.25">
      <c r="A28" s="16" t="s">
        <v>24</v>
      </c>
      <c r="B28" s="17"/>
      <c r="C28" s="17"/>
      <c r="D28" s="17"/>
      <c r="E28" s="17">
        <f>SUM(E14:E27)</f>
        <v>36</v>
      </c>
      <c r="F28" s="17">
        <f>SUM(F14:F27)</f>
        <v>36</v>
      </c>
      <c r="G28" s="17"/>
      <c r="H28" s="18"/>
      <c r="I28" s="17">
        <f>SUM(I14:I27)</f>
        <v>0</v>
      </c>
      <c r="J28" s="18"/>
      <c r="K28" s="17">
        <f>SUM(K14:K27)</f>
        <v>0</v>
      </c>
      <c r="L28" s="18">
        <f t="shared" ref="L28" si="1">K28/E28</f>
        <v>0</v>
      </c>
      <c r="M28" s="17">
        <f>AVERAGE(M14:M27)</f>
        <v>94.5</v>
      </c>
      <c r="N28" s="19">
        <f>AVERAGE(N14:N27)</f>
        <v>0.52777777777777779</v>
      </c>
    </row>
    <row r="30" spans="1:19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9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ING. GABRIELA MARIA HERNANDEZ DELGADO</v>
      </c>
      <c r="C37" s="42"/>
      <c r="D37" s="42"/>
      <c r="E37" s="13"/>
      <c r="F37" s="13"/>
      <c r="G37" s="43" t="s">
        <v>33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4" zoomScale="110" zoomScaleNormal="110" zoomScaleSheetLayoutView="100" workbookViewId="0">
      <selection activeCell="O10" sqref="O10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5</v>
      </c>
      <c r="E8" s="20">
        <f>'1'!E8</f>
        <v>1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36" t="s">
        <v>44</v>
      </c>
      <c r="M8" s="36"/>
      <c r="N8" s="36"/>
    </row>
    <row r="10" spans="1:14" x14ac:dyDescent="0.2">
      <c r="A10" s="4" t="s">
        <v>8</v>
      </c>
      <c r="B10" s="36" t="str">
        <f>'1'!B10</f>
        <v>ING. GABRIELA MARIA HERNANDEZ DELGADO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">
        <v>39</v>
      </c>
      <c r="B14" s="9" t="s">
        <v>41</v>
      </c>
      <c r="C14" s="9" t="s">
        <v>42</v>
      </c>
      <c r="D14" s="9" t="s">
        <v>43</v>
      </c>
      <c r="E14" s="9">
        <v>18</v>
      </c>
      <c r="F14" s="9">
        <v>18</v>
      </c>
      <c r="G14" s="9"/>
      <c r="H14" s="10">
        <f>F14/E14</f>
        <v>1</v>
      </c>
      <c r="I14" s="9">
        <f t="shared" ref="I14:I28" si="0">(E14-SUM(F14:G14))-K14</f>
        <v>0</v>
      </c>
      <c r="J14" s="10">
        <f>I14/E14</f>
        <v>0</v>
      </c>
      <c r="K14" s="9">
        <v>0</v>
      </c>
      <c r="L14" s="10">
        <f>K14/E14</f>
        <v>0</v>
      </c>
      <c r="M14" s="9">
        <v>93</v>
      </c>
      <c r="N14" s="15">
        <v>0.72</v>
      </c>
    </row>
    <row r="15" spans="1:14" s="11" customFormat="1" x14ac:dyDescent="0.2">
      <c r="A15" s="9" t="s">
        <v>40</v>
      </c>
      <c r="B15" s="9" t="s">
        <v>41</v>
      </c>
      <c r="C15" s="9" t="s">
        <v>42</v>
      </c>
      <c r="D15" s="9" t="s">
        <v>43</v>
      </c>
      <c r="E15" s="9">
        <v>18</v>
      </c>
      <c r="F15" s="9">
        <v>18</v>
      </c>
      <c r="G15" s="9"/>
      <c r="H15" s="10">
        <f>F15/E15</f>
        <v>1</v>
      </c>
      <c r="I15" s="9">
        <f t="shared" si="0"/>
        <v>0</v>
      </c>
      <c r="J15" s="10">
        <f>I15/E15</f>
        <v>0</v>
      </c>
      <c r="K15" s="9">
        <v>0</v>
      </c>
      <c r="L15" s="10">
        <f t="shared" ref="L15:L28" si="1">K15/E15</f>
        <v>0</v>
      </c>
      <c r="M15" s="9">
        <v>94</v>
      </c>
      <c r="N15" s="15">
        <v>0.72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36</v>
      </c>
      <c r="F28" s="17">
        <f>SUM(F14:F27)</f>
        <v>36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93.5</v>
      </c>
      <c r="N28" s="19">
        <f>AVERAGE(N14:N27)</f>
        <v>0.72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3" t="str">
        <f>B10</f>
        <v>ING. GABRIELA MARIA HERNANDEZ DELGADO</v>
      </c>
      <c r="C37" s="43"/>
      <c r="D37" s="43"/>
      <c r="E37" s="13"/>
      <c r="F37" s="13"/>
      <c r="G37" s="44" t="s">
        <v>33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5</v>
      </c>
      <c r="E8" s="20">
        <f>'1'!E8</f>
        <v>1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36" t="str">
        <f>+'1'!L8:N8</f>
        <v>Agosto 2024 - Diciembre 2024</v>
      </c>
      <c r="M8" s="36"/>
      <c r="N8" s="36"/>
    </row>
    <row r="10" spans="1:14" x14ac:dyDescent="0.2">
      <c r="A10" s="4" t="s">
        <v>8</v>
      </c>
      <c r="B10" s="36" t="str">
        <f>'1'!B10</f>
        <v>ING. GABRIELA MARIA HERNANDEZ DELGADO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/>
      <c r="B14" s="9"/>
      <c r="C14" s="9"/>
      <c r="D14" s="9">
        <f>'1'!D16</f>
        <v>0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>
        <f>'1'!D17</f>
        <v>0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 t="str">
        <f>'1'!D15</f>
        <v>IGEM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3" t="str">
        <f>B10</f>
        <v>ING. GABRIELA MARIA HERNANDEZ DELGADO</v>
      </c>
      <c r="C37" s="43"/>
      <c r="D37" s="43"/>
      <c r="E37" s="13"/>
      <c r="F37" s="13"/>
      <c r="G37" s="44" t="s">
        <v>33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4</v>
      </c>
      <c r="C8" s="36"/>
      <c r="D8" s="14" t="s">
        <v>5</v>
      </c>
      <c r="E8" s="20">
        <f>'1'!E8</f>
        <v>1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36" t="str">
        <f>+'1'!L8:N8</f>
        <v>Agosto 2024 - Diciembre 2024</v>
      </c>
      <c r="M8" s="36"/>
      <c r="N8" s="36"/>
    </row>
    <row r="10" spans="1:14" x14ac:dyDescent="0.2">
      <c r="A10" s="4" t="s">
        <v>8</v>
      </c>
      <c r="B10" s="36" t="str">
        <f>'1'!B10</f>
        <v>ING. GABRIELA MARIA HERNANDEZ DELGADO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/>
      <c r="B14" s="9"/>
      <c r="C14" s="9"/>
      <c r="D14" s="9">
        <f>'1'!D16</f>
        <v>0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>
        <f>'1'!D17</f>
        <v>0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 t="str">
        <f>'1'!D15</f>
        <v>IGEM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3" t="str">
        <f>B10</f>
        <v>ING. GABRIELA MARIA HERNANDEZ DELGADO</v>
      </c>
      <c r="C37" s="43"/>
      <c r="D37" s="43"/>
      <c r="E37" s="13"/>
      <c r="F37" s="13"/>
      <c r="G37" s="44" t="s">
        <v>33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 t="s">
        <v>29</v>
      </c>
      <c r="C8" s="36"/>
      <c r="D8" s="14" t="s">
        <v>5</v>
      </c>
      <c r="E8" s="20">
        <f>'1'!E8</f>
        <v>1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36" t="str">
        <f>+'1'!L8:N8</f>
        <v>Agosto 2024 - Diciembre 2024</v>
      </c>
      <c r="M8" s="36"/>
      <c r="N8" s="36"/>
    </row>
    <row r="10" spans="1:14" x14ac:dyDescent="0.2">
      <c r="A10" s="4" t="s">
        <v>8</v>
      </c>
      <c r="B10" s="36" t="str">
        <f>'1'!B10</f>
        <v>ING. GABRIELA MARIA HERNANDEZ DELGADO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/>
      <c r="B14" s="9"/>
      <c r="C14" s="9"/>
      <c r="D14" s="9">
        <f>'1'!D16</f>
        <v>0</v>
      </c>
      <c r="E14" s="9"/>
      <c r="F14" s="9"/>
      <c r="G14" s="9"/>
      <c r="H14" s="10" t="e">
        <f t="shared" ref="H14:H1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>
        <f>'1'!D17</f>
        <v>0</v>
      </c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/>
      <c r="B16" s="9"/>
      <c r="C16" s="9"/>
      <c r="D16" s="9" t="str">
        <f>'1'!D15</f>
        <v>IGEM</v>
      </c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3" t="str">
        <f>B10</f>
        <v>ING. GABRIELA MARIA HERNANDEZ DELGADO</v>
      </c>
      <c r="C37" s="43"/>
      <c r="D37" s="43"/>
      <c r="E37" s="13"/>
      <c r="F37" s="13"/>
      <c r="G37" s="44" t="s">
        <v>33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USUARIO</cp:lastModifiedBy>
  <cp:revision/>
  <dcterms:created xsi:type="dcterms:W3CDTF">2021-11-22T14:45:25Z</dcterms:created>
  <dcterms:modified xsi:type="dcterms:W3CDTF">2024-10-22T20:07:06Z</dcterms:modified>
  <cp:category/>
  <cp:contentStatus/>
</cp:coreProperties>
</file>