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Reporte 2\"/>
    </mc:Choice>
  </mc:AlternateContent>
  <xr:revisionPtr revIDLastSave="0" documentId="13_ncr:1_{52B924E1-4A2C-4694-A496-CE3F291C0D1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2" l="1"/>
  <c r="L16" i="22"/>
  <c r="I16" i="22"/>
  <c r="I15" i="22"/>
  <c r="C15" i="22"/>
  <c r="C16" i="22"/>
  <c r="D15" i="22"/>
  <c r="D16" i="22"/>
  <c r="A15" i="22"/>
  <c r="A16" i="22"/>
  <c r="A14" i="24"/>
  <c r="A14" i="23"/>
  <c r="L8" i="24"/>
  <c r="G37" i="25"/>
  <c r="G39" i="24"/>
  <c r="G37" i="23"/>
  <c r="G37" i="22"/>
  <c r="E6" i="25"/>
  <c r="E6" i="24"/>
  <c r="E6" i="23"/>
  <c r="E6" i="22"/>
  <c r="L8" i="22"/>
  <c r="H14" i="25"/>
  <c r="N28" i="25" l="1"/>
  <c r="M28" i="25"/>
  <c r="K28" i="25"/>
  <c r="G28" i="25"/>
  <c r="F28" i="25"/>
  <c r="J14" i="25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14" i="24"/>
  <c r="I14" i="24" s="1"/>
  <c r="D14" i="24"/>
  <c r="C14" i="24"/>
  <c r="B10" i="24"/>
  <c r="B39" i="24" s="1"/>
  <c r="H8" i="24"/>
  <c r="E8" i="24"/>
  <c r="N28" i="23"/>
  <c r="M28" i="23"/>
  <c r="K28" i="23"/>
  <c r="G28" i="23"/>
  <c r="F28" i="23"/>
  <c r="E14" i="23"/>
  <c r="I14" i="23" s="1"/>
  <c r="D14" i="23"/>
  <c r="C14" i="23"/>
  <c r="B10" i="23"/>
  <c r="B37" i="23" s="1"/>
  <c r="L8" i="23"/>
  <c r="H8" i="23"/>
  <c r="E8" i="23"/>
  <c r="C14" i="22"/>
  <c r="D14" i="22"/>
  <c r="H14" i="22"/>
  <c r="A14" i="22"/>
  <c r="B10" i="22"/>
  <c r="B37" i="22" s="1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I14" i="22" l="1"/>
  <c r="L14" i="25"/>
  <c r="E28" i="25"/>
  <c r="L14" i="24"/>
  <c r="H14" i="24"/>
  <c r="E30" i="24"/>
  <c r="L14" i="23"/>
  <c r="H14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8" i="23"/>
  <c r="J28" i="23" s="1"/>
  <c r="L28" i="23"/>
  <c r="H28" i="23"/>
  <c r="I28" i="22"/>
  <c r="J28" i="22" s="1"/>
  <c r="H28" i="22"/>
  <c r="L28" i="22"/>
</calcChain>
</file>

<file path=xl/sharedStrings.xml><?xml version="1.0" encoding="utf-8"?>
<sst xmlns="http://schemas.openxmlformats.org/spreadsheetml/2006/main" count="178" uniqueCount="44">
  <si>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</si>
  <si>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</si>
  <si>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</si>
  <si>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</si>
  <si>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</si>
  <si>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</si>
  <si>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</si>
  <si>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</si>
  <si>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</si>
  <si>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</si>
  <si>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</si>
  <si>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</si>
  <si>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</si>
  <si>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</si>
  <si>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</si>
  <si>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</si>
  <si>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</si>
  <si>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</si>
  <si>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</si>
  <si>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</si>
  <si>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</si>
  <si>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</si>
  <si>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</si>
  <si>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</si>
  <si>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</si>
  <si>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</si>
  <si>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</si>
  <si>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</si>
  <si>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</si>
  <si>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</si>
  <si>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</si>
  <si>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</si>
  <si>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GUADALUPE ZETINA CRUZ</t>
  </si>
  <si>
    <t>IINF</t>
  </si>
  <si>
    <t>MARCOS CAGAL ORTIZ</t>
  </si>
  <si>
    <t>S/E</t>
  </si>
  <si>
    <t>II</t>
  </si>
  <si>
    <t>III</t>
  </si>
  <si>
    <t>febrero-junio 2025</t>
  </si>
  <si>
    <t>Administración de los Recursos y la Función Informática</t>
  </si>
  <si>
    <t>410-A</t>
  </si>
  <si>
    <t>Investigación de Operaciones</t>
  </si>
  <si>
    <t>Calidad en los Sistemas de Información</t>
  </si>
  <si>
    <t>610-A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</si>
</sst>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9" fontId="2" fillId="0" borderId="9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2" zoomScale="85" zoomScaleNormal="85" zoomScaleSheetLayoutView="100" workbookViewId="0">
      <selection activeCell="E16" sqref="E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3</v>
      </c>
      <c r="I8" s="35" t="s">
        <v>7</v>
      </c>
      <c r="J8" s="35"/>
      <c r="K8" s="35"/>
      <c r="L8" s="29" t="s">
        <v>38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39</v>
      </c>
      <c r="B14" s="9" t="s">
        <v>21</v>
      </c>
      <c r="C14" s="9" t="s">
        <v>40</v>
      </c>
      <c r="D14" s="9" t="s">
        <v>33</v>
      </c>
      <c r="E14" s="9">
        <v>32</v>
      </c>
      <c r="F14" s="9">
        <v>30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86</v>
      </c>
      <c r="N14" s="21">
        <v>0.78</v>
      </c>
    </row>
    <row r="15" spans="1:14" s="11" customFormat="1" ht="25.5" x14ac:dyDescent="0.2">
      <c r="A15" s="8" t="s">
        <v>41</v>
      </c>
      <c r="B15" s="9" t="s">
        <v>35</v>
      </c>
      <c r="C15" s="9" t="s">
        <v>40</v>
      </c>
      <c r="D15" s="9" t="s">
        <v>33</v>
      </c>
      <c r="E15" s="9">
        <v>30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v>0</v>
      </c>
      <c r="M15" s="9"/>
      <c r="N15" s="15"/>
    </row>
    <row r="16" spans="1:14" s="11" customFormat="1" ht="25.5" x14ac:dyDescent="0.2">
      <c r="A16" s="8" t="s">
        <v>42</v>
      </c>
      <c r="B16" s="9" t="s">
        <v>21</v>
      </c>
      <c r="C16" s="9" t="s">
        <v>43</v>
      </c>
      <c r="D16" s="9" t="s">
        <v>33</v>
      </c>
      <c r="E16" s="9">
        <v>18</v>
      </c>
      <c r="F16" s="9">
        <v>18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94</v>
      </c>
      <c r="N16" s="15">
        <v>0.5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48</v>
      </c>
      <c r="G28" s="17">
        <f>SUM(G14:G27)</f>
        <v>0</v>
      </c>
      <c r="H28" s="18">
        <f>SUM(F28:G28)/E28</f>
        <v>0.6</v>
      </c>
      <c r="I28" s="17">
        <f t="shared" ref="I28" si="1">(E28-SUM(F28:G28))-K28</f>
        <v>32</v>
      </c>
      <c r="J28" s="18">
        <f t="shared" ref="J28" si="2">I28/E28</f>
        <v>0.4</v>
      </c>
      <c r="K28" s="17">
        <f>SUM(K14:K27)</f>
        <v>0</v>
      </c>
      <c r="L28" s="18">
        <f t="shared" si="0"/>
        <v>0</v>
      </c>
      <c r="M28" s="17">
        <f>AVERAGE(M14:M27)</f>
        <v>90</v>
      </c>
      <c r="N28" s="19">
        <f>AVERAGE(N14:N27)</f>
        <v>0.64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35</v>
      </c>
      <c r="C14" s="9" t="str">
        <f>'1'!C14</f>
        <v>410-A</v>
      </c>
      <c r="D14" s="9" t="str">
        <f>'1'!D14</f>
        <v>IINF</v>
      </c>
      <c r="E14" s="9">
        <v>32</v>
      </c>
      <c r="F14" s="9">
        <v>0</v>
      </c>
      <c r="G14" s="9"/>
      <c r="H14" s="10">
        <f t="shared" ref="H14" si="0">F14/E14</f>
        <v>0</v>
      </c>
      <c r="I14" s="9">
        <f t="shared" ref="I14:I28" si="1">(E14-SUM(F14:G14))-K14</f>
        <v>32</v>
      </c>
      <c r="J14" s="10"/>
      <c r="K14" s="9">
        <v>0</v>
      </c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Investigación de Operaciones</v>
      </c>
      <c r="B15" s="9" t="s">
        <v>21</v>
      </c>
      <c r="C15" s="9" t="str">
        <f>'1'!C15</f>
        <v>410-A</v>
      </c>
      <c r="D15" s="9" t="str">
        <f>'1'!D15</f>
        <v>IINF</v>
      </c>
      <c r="E15" s="9">
        <v>30</v>
      </c>
      <c r="F15" s="9">
        <v>23</v>
      </c>
      <c r="G15" s="9"/>
      <c r="H15" s="10"/>
      <c r="I15" s="9">
        <f t="shared" si="1"/>
        <v>7</v>
      </c>
      <c r="J15" s="10"/>
      <c r="K15" s="9">
        <v>0</v>
      </c>
      <c r="L15" s="10">
        <f t="shared" si="2"/>
        <v>0</v>
      </c>
      <c r="M15" s="9">
        <v>62</v>
      </c>
      <c r="N15" s="15">
        <v>0.77</v>
      </c>
    </row>
    <row r="16" spans="1:14" s="11" customFormat="1" ht="25.5" x14ac:dyDescent="0.2">
      <c r="A16" s="9" t="str">
        <f>'1'!A16</f>
        <v>Calidad en los Sistemas de Información</v>
      </c>
      <c r="B16" s="9" t="s">
        <v>36</v>
      </c>
      <c r="C16" s="9" t="str">
        <f>'1'!C16</f>
        <v>610-A</v>
      </c>
      <c r="D16" s="9" t="str">
        <f>'1'!D16</f>
        <v>IINF</v>
      </c>
      <c r="E16" s="9">
        <v>18</v>
      </c>
      <c r="F16" s="9">
        <v>18</v>
      </c>
      <c r="G16" s="9"/>
      <c r="H16" s="10"/>
      <c r="I16" s="9">
        <f t="shared" si="1"/>
        <v>0</v>
      </c>
      <c r="J16" s="10"/>
      <c r="K16" s="9">
        <v>0</v>
      </c>
      <c r="L16" s="10">
        <f t="shared" si="2"/>
        <v>0</v>
      </c>
      <c r="M16" s="9">
        <v>80</v>
      </c>
      <c r="N16" s="15">
        <v>0.39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41</v>
      </c>
      <c r="G28" s="17">
        <f>SUM(G14:G27)</f>
        <v>0</v>
      </c>
      <c r="H28" s="18">
        <f>SUM(F28:G28)/E28</f>
        <v>0.51249999999999996</v>
      </c>
      <c r="I28" s="17">
        <f t="shared" si="1"/>
        <v>39</v>
      </c>
      <c r="J28" s="18">
        <f t="shared" ref="J28" si="3">I28/E28</f>
        <v>0.48749999999999999</v>
      </c>
      <c r="K28" s="17">
        <f>SUM(K14:K27)</f>
        <v>0</v>
      </c>
      <c r="L28" s="18">
        <f t="shared" si="2"/>
        <v>0</v>
      </c>
      <c r="M28" s="17">
        <f>AVERAGE(M14:M27)</f>
        <v>71</v>
      </c>
      <c r="N28" s="19">
        <f>AVERAGE(N14:N27)</f>
        <v>0.58000000000000007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tr">
        <f>'1'!G37</f>
        <v>MARCOS CAGAL ORTIZ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95" zoomScaleNormal="9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36</v>
      </c>
      <c r="C14" s="9" t="str">
        <f>'1'!C14</f>
        <v>410-A</v>
      </c>
      <c r="D14" s="9" t="str">
        <f>'1'!D14</f>
        <v>IINF</v>
      </c>
      <c r="E14" s="9">
        <f>'1'!E14</f>
        <v>32</v>
      </c>
      <c r="F14" s="9">
        <v>25</v>
      </c>
      <c r="G14" s="9"/>
      <c r="H14" s="10">
        <f t="shared" ref="H14" si="0">F14/E14</f>
        <v>0.78125</v>
      </c>
      <c r="I14" s="9">
        <f t="shared" ref="I14:I28" si="1">(E14-SUM(F14:G14))-K14</f>
        <v>7</v>
      </c>
      <c r="J14" s="10"/>
      <c r="K14" s="9">
        <v>0</v>
      </c>
      <c r="L14" s="10">
        <f t="shared" ref="L14:L28" si="2">K14/E14</f>
        <v>0</v>
      </c>
      <c r="M14" s="9">
        <v>94</v>
      </c>
      <c r="N14" s="15">
        <v>0.64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32</v>
      </c>
      <c r="F28" s="17">
        <f>SUM(F14:F27)</f>
        <v>25</v>
      </c>
      <c r="G28" s="17">
        <f>SUM(G14:G27)</f>
        <v>0</v>
      </c>
      <c r="H28" s="18">
        <f>SUM(F28:G28)/E28</f>
        <v>0.78125</v>
      </c>
      <c r="I28" s="17">
        <f t="shared" si="1"/>
        <v>7</v>
      </c>
      <c r="J28" s="18">
        <f t="shared" ref="J28" si="3">I28/E28</f>
        <v>0.21875</v>
      </c>
      <c r="K28" s="17">
        <f>SUM(K14:K27)</f>
        <v>0</v>
      </c>
      <c r="L28" s="18">
        <f t="shared" si="2"/>
        <v>0</v>
      </c>
      <c r="M28" s="17">
        <f>AVERAGE(M14:M27)</f>
        <v>94</v>
      </c>
      <c r="N28" s="19">
        <f>AVERAGE(N14:N27)</f>
        <v>0.64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tr">
        <f>'1'!G37</f>
        <v>MARCOS CAGAL ORTIZ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37</v>
      </c>
      <c r="C14" s="9" t="str">
        <f>'1'!C14</f>
        <v>410-A</v>
      </c>
      <c r="D14" s="9" t="str">
        <f>'1'!D14</f>
        <v>IINF</v>
      </c>
      <c r="E14" s="9">
        <f>'1'!E14</f>
        <v>32</v>
      </c>
      <c r="F14" s="9">
        <v>23</v>
      </c>
      <c r="G14" s="9"/>
      <c r="H14" s="10">
        <f t="shared" ref="H14" si="0">F14/E14</f>
        <v>0.71875</v>
      </c>
      <c r="I14" s="9">
        <f t="shared" ref="I14:I30" si="1">(E14-SUM(F14:G14))-K14</f>
        <v>9</v>
      </c>
      <c r="J14" s="10"/>
      <c r="K14" s="9">
        <v>0</v>
      </c>
      <c r="L14" s="10">
        <f t="shared" ref="L14:L30" si="2">K14/E14</f>
        <v>0</v>
      </c>
      <c r="M14" s="9">
        <v>87</v>
      </c>
      <c r="N14" s="15">
        <v>0.72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32</v>
      </c>
      <c r="F30" s="17">
        <f>SUM(F14:F29)</f>
        <v>23</v>
      </c>
      <c r="G30" s="17">
        <f>SUM(G14:G29)</f>
        <v>0</v>
      </c>
      <c r="H30" s="18">
        <f>SUM(F30:G30)/E30</f>
        <v>0.71875</v>
      </c>
      <c r="I30" s="17">
        <f t="shared" si="1"/>
        <v>9</v>
      </c>
      <c r="J30" s="18">
        <f t="shared" ref="J30" si="3">I30/E30</f>
        <v>0.28125</v>
      </c>
      <c r="K30" s="17">
        <f>SUM(K14:K29)</f>
        <v>0</v>
      </c>
      <c r="L30" s="18">
        <f t="shared" si="2"/>
        <v>0</v>
      </c>
      <c r="M30" s="17">
        <f>AVERAGE(M14:M29)</f>
        <v>87</v>
      </c>
      <c r="N30" s="19">
        <f>AVERAGE(N14:N29)</f>
        <v>0.72</v>
      </c>
    </row>
    <row r="32" spans="1:14" ht="120" customHeight="1" x14ac:dyDescent="0.2">
      <c r="A32" s="32" t="s">
        <v>26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4" spans="1:10" x14ac:dyDescent="0.2">
      <c r="A34" s="12"/>
    </row>
    <row r="35" spans="1:10" x14ac:dyDescent="0.2">
      <c r="B35" s="26" t="s">
        <v>27</v>
      </c>
      <c r="C35" s="26"/>
      <c r="D35" s="26"/>
      <c r="G35" s="27" t="s">
        <v>28</v>
      </c>
      <c r="H35" s="27"/>
      <c r="I35" s="27"/>
      <c r="J35" s="27"/>
    </row>
    <row r="36" spans="1:10" ht="62.25" customHeight="1" x14ac:dyDescent="0.2">
      <c r="B36" s="28"/>
      <c r="C36" s="28"/>
      <c r="D36" s="28"/>
      <c r="G36" s="29"/>
      <c r="H36" s="29"/>
      <c r="I36" s="29"/>
      <c r="J36" s="29"/>
    </row>
    <row r="37" spans="1:10" hidden="1" x14ac:dyDescent="0.2">
      <c r="A37" s="22" t="e">
        <v>#REF!</v>
      </c>
      <c r="B37" s="22"/>
      <c r="C37" s="6"/>
      <c r="E37" s="22"/>
      <c r="F37" s="22"/>
      <c r="G37" s="22"/>
      <c r="H37" s="22"/>
    </row>
    <row r="38" spans="1:10" hidden="1" x14ac:dyDescent="0.2"/>
    <row r="39" spans="1:10" ht="45" customHeight="1" x14ac:dyDescent="0.2">
      <c r="B39" s="23" t="str">
        <f>B10</f>
        <v>GUADALUPE ZETINA CRUZ</v>
      </c>
      <c r="C39" s="23"/>
      <c r="D39" s="23"/>
      <c r="E39" s="13"/>
      <c r="F39" s="13"/>
      <c r="G39" s="23" t="str">
        <f>'1'!G37</f>
        <v>MARCOS CAGAL ORTIZ</v>
      </c>
      <c r="H39" s="23"/>
      <c r="I39" s="23"/>
      <c r="J39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120" zoomScaleNormal="12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Administración de los Recursos y la Función Informática</v>
      </c>
      <c r="B14" s="9"/>
      <c r="C14" s="9" t="str">
        <f>'1'!C14</f>
        <v>410-A</v>
      </c>
      <c r="D14" s="9" t="str">
        <f>'1'!D14</f>
        <v>IINF</v>
      </c>
      <c r="E14" s="9">
        <v>25</v>
      </c>
      <c r="F14" s="9">
        <v>0</v>
      </c>
      <c r="G14" s="9">
        <v>0</v>
      </c>
      <c r="H14" s="10">
        <f>(F14+G14)/E14</f>
        <v>0</v>
      </c>
      <c r="I14" s="9">
        <v>0</v>
      </c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25</v>
      </c>
      <c r="J28" s="18">
        <f t="shared" si="0"/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tr">
        <f>'1'!G37</f>
        <v>MARCOS CAGAL ORTIZ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Lupita Zetina</cp:lastModifiedBy>
  <cp:revision/>
  <dcterms:created xsi:type="dcterms:W3CDTF">2021-11-22T14:45:25Z</dcterms:created>
  <dcterms:modified xsi:type="dcterms:W3CDTF">2025-04-02T00:12:05Z</dcterms:modified>
  <cp:category/>
  <cp:contentStatus/>
</cp:coreProperties>
</file>