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REPORTE 4\"/>
    </mc:Choice>
  </mc:AlternateContent>
  <xr:revisionPtr revIDLastSave="0" documentId="13_ncr:1_{B2E8D1DB-9B9F-44AB-9084-DE3725E63C9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4" l="1"/>
  <c r="L17" i="24"/>
  <c r="L18" i="24"/>
  <c r="L19" i="24"/>
  <c r="H19" i="24"/>
  <c r="I19" i="24"/>
  <c r="H18" i="24"/>
  <c r="I18" i="24"/>
  <c r="H16" i="24"/>
  <c r="I16" i="24"/>
  <c r="H17" i="24"/>
  <c r="I17" i="24"/>
  <c r="L15" i="24"/>
  <c r="H15" i="24"/>
  <c r="I15" i="24"/>
  <c r="D19" i="24"/>
  <c r="D18" i="24"/>
  <c r="D17" i="24"/>
  <c r="C19" i="24"/>
  <c r="C18" i="24"/>
  <c r="C16" i="24"/>
  <c r="C17" i="24"/>
  <c r="C15" i="24"/>
  <c r="A19" i="24"/>
  <c r="A18" i="24"/>
  <c r="A17" i="24"/>
  <c r="A16" i="24"/>
  <c r="E15" i="24"/>
  <c r="D15" i="24"/>
  <c r="D16" i="24"/>
  <c r="A15" i="24"/>
  <c r="L15" i="23"/>
  <c r="L16" i="23"/>
  <c r="I15" i="23"/>
  <c r="I16" i="23"/>
  <c r="H16" i="23"/>
  <c r="H15" i="23"/>
  <c r="E15" i="23"/>
  <c r="E16" i="23"/>
  <c r="D15" i="23"/>
  <c r="D16" i="23"/>
  <c r="A15" i="23"/>
  <c r="A16" i="23"/>
  <c r="L15" i="22"/>
  <c r="L16" i="22"/>
  <c r="I16" i="22"/>
  <c r="I15" i="22"/>
  <c r="C15" i="22"/>
  <c r="C16" i="22"/>
  <c r="D15" i="22"/>
  <c r="D16" i="22"/>
  <c r="A15" i="22"/>
  <c r="A16" i="22"/>
  <c r="A14" i="24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<sst xmlns="http://schemas.openxmlformats.org/spreadsheetml/2006/main" count="187" uniqueCount="45">
  <si>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</si>
  <si>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</si>
  <si>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</si>
  <si>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</si>
  <si>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</si>
  <si>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</si>
  <si>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</si>
  <si>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</si>
  <si>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</si>
  <si>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</si>
  <si>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</si>
  <si>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</si>
  <si>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</si>
  <si>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</si>
  <si>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</si>
  <si>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</si>
  <si>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</si>
  <si>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</si>
  <si>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</si>
  <si>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</si>
  <si>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</si>
  <si>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</si>
  <si>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</si>
  <si>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</si>
  <si>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</si>
  <si>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</si>
  <si>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</si>
  <si>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</si>
  <si>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</si>
  <si>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</si>
  <si>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</si>
  <si>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</si>
  <si>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</si>
  <si>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</si>
  <si>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</si>
  <si>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S/E</t>
  </si>
  <si>
    <t>II</t>
  </si>
  <si>
    <t>III</t>
  </si>
  <si>
    <t>febrero-junio 2025</t>
  </si>
  <si>
    <t>Administración de los Recursos y la Función Informática</t>
  </si>
  <si>
    <t>410-A</t>
  </si>
  <si>
    <t>Investigación de Operaciones</t>
  </si>
  <si>
    <t>Calidad en los Sistemas de Información</t>
  </si>
  <si>
    <t>610-A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</si>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</sst>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34" t="s">
        <v>38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32</v>
      </c>
      <c r="F14" s="9">
        <v>30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0.78</v>
      </c>
    </row>
    <row r="15" spans="1:14" s="11" customFormat="1" ht="25.5" x14ac:dyDescent="0.2">
      <c r="A15" s="8" t="s">
        <v>41</v>
      </c>
      <c r="B15" s="9" t="s">
        <v>35</v>
      </c>
      <c r="C15" s="9" t="s">
        <v>40</v>
      </c>
      <c r="D15" s="9" t="s">
        <v>33</v>
      </c>
      <c r="E15" s="9">
        <v>30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18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48</v>
      </c>
      <c r="G28" s="17">
        <f>SUM(G14:G27)</f>
        <v>0</v>
      </c>
      <c r="H28" s="18">
        <f>SUM(F28:G28)/E28</f>
        <v>0.6</v>
      </c>
      <c r="I28" s="17">
        <f t="shared" ref="I28" si="1">(E28-SUM(F28:G28))-K28</f>
        <v>32</v>
      </c>
      <c r="J28" s="18">
        <f t="shared" ref="J28" si="2">I28/E28</f>
        <v>0.4</v>
      </c>
      <c r="K28" s="17">
        <f>SUM(K14:K27)</f>
        <v>0</v>
      </c>
      <c r="L28" s="18">
        <f t="shared" si="0"/>
        <v>0</v>
      </c>
      <c r="M28" s="17">
        <f>AVERAGE(M14:M27)</f>
        <v>90</v>
      </c>
      <c r="N28" s="19">
        <f>AVERAGE(N14:N27)</f>
        <v>0.64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35</v>
      </c>
      <c r="C14" s="9" t="str">
        <f>'1'!C14</f>
        <v>410-A</v>
      </c>
      <c r="D14" s="9" t="str">
        <f>'1'!D14</f>
        <v>IINF</v>
      </c>
      <c r="E14" s="9">
        <v>32</v>
      </c>
      <c r="F14" s="9">
        <v>0</v>
      </c>
      <c r="G14" s="9"/>
      <c r="H14" s="10">
        <f t="shared" ref="H14" si="0">F14/E14</f>
        <v>0</v>
      </c>
      <c r="I14" s="9">
        <f t="shared" ref="I14:I28" si="1">(E14-SUM(F14:G14))-K14</f>
        <v>32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Investigación de Operaciones</v>
      </c>
      <c r="B15" s="9" t="s">
        <v>21</v>
      </c>
      <c r="C15" s="9" t="str">
        <f>'1'!C15</f>
        <v>410-A</v>
      </c>
      <c r="D15" s="9" t="str">
        <f>'1'!D15</f>
        <v>IINF</v>
      </c>
      <c r="E15" s="9">
        <v>30</v>
      </c>
      <c r="F15" s="9">
        <v>23</v>
      </c>
      <c r="G15" s="9"/>
      <c r="H15" s="10"/>
      <c r="I15" s="9">
        <f t="shared" si="1"/>
        <v>7</v>
      </c>
      <c r="J15" s="10"/>
      <c r="K15" s="9">
        <v>0</v>
      </c>
      <c r="L15" s="10">
        <f t="shared" si="2"/>
        <v>0</v>
      </c>
      <c r="M15" s="9">
        <v>62</v>
      </c>
      <c r="N15" s="15">
        <v>0.77</v>
      </c>
    </row>
    <row r="16" spans="1:14" s="11" customFormat="1" ht="25.5" x14ac:dyDescent="0.2">
      <c r="A16" s="9" t="str">
        <f>'1'!A16</f>
        <v>Calidad en los Sistemas de Información</v>
      </c>
      <c r="B16" s="9" t="s">
        <v>36</v>
      </c>
      <c r="C16" s="9" t="str">
        <f>'1'!C16</f>
        <v>610-A</v>
      </c>
      <c r="D16" s="9" t="str">
        <f>'1'!D16</f>
        <v>IINF</v>
      </c>
      <c r="E16" s="9">
        <v>18</v>
      </c>
      <c r="F16" s="9">
        <v>18</v>
      </c>
      <c r="G16" s="9"/>
      <c r="H16" s="10"/>
      <c r="I16" s="9">
        <f t="shared" si="1"/>
        <v>0</v>
      </c>
      <c r="J16" s="10"/>
      <c r="K16" s="9">
        <v>0</v>
      </c>
      <c r="L16" s="10">
        <f t="shared" si="2"/>
        <v>0</v>
      </c>
      <c r="M16" s="9">
        <v>80</v>
      </c>
      <c r="N16" s="15">
        <v>0.39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41</v>
      </c>
      <c r="G28" s="17">
        <f>SUM(G14:G27)</f>
        <v>0</v>
      </c>
      <c r="H28" s="18">
        <f>SUM(F28:G28)/E28</f>
        <v>0.51249999999999996</v>
      </c>
      <c r="I28" s="17">
        <f t="shared" si="1"/>
        <v>39</v>
      </c>
      <c r="J28" s="18">
        <f t="shared" ref="J28" si="3">I28/E28</f>
        <v>0.48749999999999999</v>
      </c>
      <c r="K28" s="17">
        <f>SUM(K14:K27)</f>
        <v>0</v>
      </c>
      <c r="L28" s="18">
        <f t="shared" si="2"/>
        <v>0</v>
      </c>
      <c r="M28" s="17">
        <f>AVERAGE(M14:M27)</f>
        <v>71</v>
      </c>
      <c r="N28" s="19">
        <f>AVERAGE(N14:N27)</f>
        <v>0.58000000000000007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95" zoomScaleNormal="9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36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27</v>
      </c>
      <c r="G14" s="9"/>
      <c r="H14" s="10">
        <f t="shared" ref="H14:H16" si="0">F14/E14</f>
        <v>0.84375</v>
      </c>
      <c r="I14" s="9">
        <f t="shared" ref="I14:I28" si="1">(E14-SUM(F14:G14))-K14</f>
        <v>5</v>
      </c>
      <c r="J14" s="10"/>
      <c r="K14" s="9">
        <v>0</v>
      </c>
      <c r="L14" s="10">
        <f t="shared" ref="L14:L28" si="2">K14/E14</f>
        <v>0</v>
      </c>
      <c r="M14" s="9">
        <v>68</v>
      </c>
      <c r="N14" s="15">
        <v>0.84</v>
      </c>
    </row>
    <row r="15" spans="1:14" s="11" customFormat="1" ht="21.75" customHeight="1" x14ac:dyDescent="0.2">
      <c r="A15" s="9" t="str">
        <f>'1'!A15</f>
        <v>Investigación de Operaciones</v>
      </c>
      <c r="B15" s="9" t="s">
        <v>36</v>
      </c>
      <c r="C15" s="9" t="s">
        <v>40</v>
      </c>
      <c r="D15" s="9" t="str">
        <f>'1'!D15</f>
        <v>IINF</v>
      </c>
      <c r="E15" s="9">
        <f>'1'!E15</f>
        <v>30</v>
      </c>
      <c r="F15" s="9">
        <v>21</v>
      </c>
      <c r="G15" s="9"/>
      <c r="H15" s="10">
        <f t="shared" si="0"/>
        <v>0.7</v>
      </c>
      <c r="I15" s="9">
        <f t="shared" si="1"/>
        <v>9</v>
      </c>
      <c r="J15" s="10"/>
      <c r="K15" s="9">
        <v>0</v>
      </c>
      <c r="L15" s="10">
        <f t="shared" si="2"/>
        <v>0</v>
      </c>
      <c r="M15" s="9">
        <v>57</v>
      </c>
      <c r="N15" s="15">
        <v>0.7</v>
      </c>
    </row>
    <row r="16" spans="1:14" s="11" customFormat="1" ht="24.75" customHeight="1" x14ac:dyDescent="0.2">
      <c r="A16" s="9" t="str">
        <f>'1'!A16</f>
        <v>Calidad en los Sistemas de Información</v>
      </c>
      <c r="B16" s="9" t="s">
        <v>35</v>
      </c>
      <c r="C16" s="9" t="s">
        <v>43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/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48</v>
      </c>
      <c r="G28" s="17">
        <f>SUM(G14:G27)</f>
        <v>0</v>
      </c>
      <c r="H28" s="18">
        <f>SUM(F28:G28)/E28</f>
        <v>0.6</v>
      </c>
      <c r="I28" s="17">
        <f t="shared" si="1"/>
        <v>32</v>
      </c>
      <c r="J28" s="18">
        <f t="shared" ref="J28" si="3">I28/E28</f>
        <v>0.4</v>
      </c>
      <c r="K28" s="17">
        <f>SUM(K14:K27)</f>
        <v>0</v>
      </c>
      <c r="L28" s="18">
        <f t="shared" si="2"/>
        <v>0</v>
      </c>
      <c r="M28" s="17">
        <f>AVERAGE(M14:M27)</f>
        <v>62.5</v>
      </c>
      <c r="N28" s="19">
        <f>AVERAGE(N14:N27)</f>
        <v>0.77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5" zoomScale="87" zoomScaleNormal="87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37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26</v>
      </c>
      <c r="G14" s="9"/>
      <c r="H14" s="10">
        <f t="shared" ref="H14:H15" si="0">F14/E14</f>
        <v>0.8125</v>
      </c>
      <c r="I14" s="9">
        <f t="shared" ref="I14:I30" si="1">(E14-SUM(F14:G14))-K14</f>
        <v>6</v>
      </c>
      <c r="J14" s="10"/>
      <c r="K14" s="9">
        <v>0</v>
      </c>
      <c r="L14" s="10">
        <f t="shared" ref="L14:L30" si="2">K14/E14</f>
        <v>0</v>
      </c>
      <c r="M14" s="9">
        <v>72</v>
      </c>
      <c r="N14" s="15">
        <v>0.66</v>
      </c>
    </row>
    <row r="15" spans="1:14" s="11" customFormat="1" ht="25.5" x14ac:dyDescent="0.2">
      <c r="A15" s="9" t="str">
        <f>'1'!A14</f>
        <v>Administración de los Recursos y la Función Informática</v>
      </c>
      <c r="B15" s="9" t="s">
        <v>44</v>
      </c>
      <c r="C15" s="9" t="str">
        <f>'1'!C14</f>
        <v>410-A</v>
      </c>
      <c r="D15" s="9" t="str">
        <f>'1'!D15</f>
        <v>IINF</v>
      </c>
      <c r="E15" s="9">
        <f>'1'!E14</f>
        <v>32</v>
      </c>
      <c r="F15" s="9">
        <v>27</v>
      </c>
      <c r="G15" s="9"/>
      <c r="H15" s="10">
        <f t="shared" si="0"/>
        <v>0.84375</v>
      </c>
      <c r="I15" s="9">
        <f t="shared" si="1"/>
        <v>5</v>
      </c>
      <c r="J15" s="10"/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'1'!A15</f>
        <v>Investigación de Operaciones</v>
      </c>
      <c r="B16" s="9" t="s">
        <v>37</v>
      </c>
      <c r="C16" s="9" t="str">
        <f>'1'!C14</f>
        <v>410-A</v>
      </c>
      <c r="D16" s="9" t="str">
        <f>'1'!D16</f>
        <v>IINF</v>
      </c>
      <c r="E16" s="9">
        <v>30</v>
      </c>
      <c r="F16" s="9">
        <v>24</v>
      </c>
      <c r="G16" s="9"/>
      <c r="H16" s="10">
        <f t="shared" ref="H16:H19" si="3">F16/E16</f>
        <v>0.8</v>
      </c>
      <c r="I16" s="9">
        <f t="shared" ref="I16:I19" si="4">(E16-SUM(F16:G16))-K16</f>
        <v>6</v>
      </c>
      <c r="J16" s="10"/>
      <c r="K16" s="9">
        <v>0</v>
      </c>
      <c r="L16" s="10">
        <f t="shared" ref="L16:L19" si="5">K16/E16</f>
        <v>0</v>
      </c>
      <c r="M16" s="9">
        <v>65</v>
      </c>
      <c r="N16" s="15">
        <v>0.8</v>
      </c>
    </row>
    <row r="17" spans="1:14" s="11" customFormat="1" ht="25.5" x14ac:dyDescent="0.2">
      <c r="A17" s="9" t="str">
        <f>'1'!A15</f>
        <v>Investigación de Operaciones</v>
      </c>
      <c r="B17" s="9" t="s">
        <v>44</v>
      </c>
      <c r="C17" s="9" t="str">
        <f>'1'!C15</f>
        <v>410-A</v>
      </c>
      <c r="D17" s="9" t="str">
        <f>'1'!D16</f>
        <v>IINF</v>
      </c>
      <c r="E17" s="9">
        <v>30</v>
      </c>
      <c r="F17" s="9">
        <v>24</v>
      </c>
      <c r="G17" s="9"/>
      <c r="H17" s="10">
        <f t="shared" si="3"/>
        <v>0.8</v>
      </c>
      <c r="I17" s="9">
        <f t="shared" si="4"/>
        <v>6</v>
      </c>
      <c r="J17" s="10"/>
      <c r="K17" s="9">
        <v>0</v>
      </c>
      <c r="L17" s="10">
        <f t="shared" si="5"/>
        <v>0</v>
      </c>
      <c r="M17" s="9">
        <v>63</v>
      </c>
      <c r="N17" s="15">
        <v>0.8</v>
      </c>
    </row>
    <row r="18" spans="1:14" s="11" customFormat="1" ht="25.5" x14ac:dyDescent="0.2">
      <c r="A18" s="9" t="str">
        <f>'1'!A16</f>
        <v>Calidad en los Sistemas de Información</v>
      </c>
      <c r="B18" s="9" t="s">
        <v>37</v>
      </c>
      <c r="C18" s="9" t="str">
        <f>'1'!C16</f>
        <v>610-A</v>
      </c>
      <c r="D18" s="9" t="str">
        <f>'1'!D16</f>
        <v>IINF</v>
      </c>
      <c r="E18" s="9">
        <v>18</v>
      </c>
      <c r="F18" s="9">
        <v>18</v>
      </c>
      <c r="G18" s="9"/>
      <c r="H18" s="10">
        <f t="shared" si="3"/>
        <v>1</v>
      </c>
      <c r="I18" s="9">
        <f t="shared" si="4"/>
        <v>0</v>
      </c>
      <c r="J18" s="10"/>
      <c r="K18" s="9">
        <v>0</v>
      </c>
      <c r="L18" s="10">
        <f t="shared" si="5"/>
        <v>0</v>
      </c>
      <c r="M18" s="9">
        <v>91</v>
      </c>
      <c r="N18" s="15">
        <v>0.22</v>
      </c>
    </row>
    <row r="19" spans="1:14" s="11" customFormat="1" ht="25.5" x14ac:dyDescent="0.2">
      <c r="A19" s="9" t="str">
        <f>'1'!A16</f>
        <v>Calidad en los Sistemas de Información</v>
      </c>
      <c r="B19" s="9" t="s">
        <v>44</v>
      </c>
      <c r="C19" s="9" t="str">
        <f>'1'!C16</f>
        <v>610-A</v>
      </c>
      <c r="D19" s="9" t="str">
        <f>'1'!D16</f>
        <v>IINF</v>
      </c>
      <c r="E19" s="9">
        <v>18</v>
      </c>
      <c r="F19" s="9">
        <v>18</v>
      </c>
      <c r="G19" s="9"/>
      <c r="H19" s="10">
        <f t="shared" si="3"/>
        <v>1</v>
      </c>
      <c r="I19" s="9">
        <f t="shared" si="4"/>
        <v>0</v>
      </c>
      <c r="J19" s="10"/>
      <c r="K19" s="9">
        <v>0</v>
      </c>
      <c r="L19" s="10">
        <f t="shared" si="5"/>
        <v>0</v>
      </c>
      <c r="M19" s="9">
        <v>94</v>
      </c>
      <c r="N19" s="15">
        <v>0.56000000000000005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160</v>
      </c>
      <c r="F30" s="17">
        <f>SUM(F14:F29)</f>
        <v>137</v>
      </c>
      <c r="G30" s="17">
        <f>SUM(G14:G29)</f>
        <v>0</v>
      </c>
      <c r="H30" s="18">
        <f>SUM(F30:G30)/E30</f>
        <v>0.85624999999999996</v>
      </c>
      <c r="I30" s="17">
        <f t="shared" si="1"/>
        <v>23</v>
      </c>
      <c r="J30" s="18">
        <f t="shared" ref="J30" si="6">I30/E30</f>
        <v>0.14374999999999999</v>
      </c>
      <c r="K30" s="17">
        <f>SUM(K14:K29)</f>
        <v>0</v>
      </c>
      <c r="L30" s="18">
        <f t="shared" si="2"/>
        <v>0</v>
      </c>
      <c r="M30" s="17">
        <f>AVERAGE(M14:M29)</f>
        <v>76.833333333333329</v>
      </c>
      <c r="N30" s="19">
        <f>AVERAGE(N14:N29)</f>
        <v>0.64666666666666661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GUADALUPE ZETINA CRUZ</v>
      </c>
      <c r="C39" s="40"/>
      <c r="D39" s="40"/>
      <c r="E39" s="13"/>
      <c r="F39" s="13"/>
      <c r="G39" s="40" t="str">
        <f>'1'!G37</f>
        <v>MARCOS CAGAL ORTIZ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120" zoomScaleNormal="12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25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25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2025-06-04T19:42:20Z</dcterms:modified>
  <cp:category/>
  <cp:contentStatus/>
</cp:coreProperties>
</file>