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1/"/>
    </mc:Choice>
  </mc:AlternateContent>
  <xr:revisionPtr revIDLastSave="0" documentId="8_{027FF41F-473B-1B47-8F37-E7EDEADD646E}" xr6:coauthVersionLast="47" xr6:coauthVersionMax="47" xr10:uidLastSave="{00000000-0000-0000-0000-000000000000}"/>
  <bookViews>
    <workbookView xWindow="0" yWindow="0" windowWidth="33600" windowHeight="21000" activeTab="3" xr2:uid="{00000000-000D-0000-FFFF-FFFF00000000}"/>
  </bookViews>
  <sheets>
    <sheet name="MICROBIOLOGIA " sheetId="7" r:id="rId1"/>
    <sheet name="ANALISIS INSTRUMENTAL" sheetId="3" r:id="rId2"/>
    <sheet name="TALLER DE INVESTIGACIÓN" sheetId="6" r:id="rId3"/>
    <sheet name="CONSERVACIÓN DE SUELO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8" l="1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9" i="8"/>
  <c r="K51" i="6"/>
  <c r="L51" i="6"/>
  <c r="L53" i="6" s="1"/>
  <c r="M51" i="6"/>
  <c r="N51" i="6"/>
  <c r="O51" i="6"/>
  <c r="P51" i="6"/>
  <c r="Q51" i="6"/>
  <c r="J51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9" i="6"/>
  <c r="K50" i="3"/>
  <c r="L50" i="3"/>
  <c r="M50" i="3"/>
  <c r="N50" i="3"/>
  <c r="N51" i="3" s="1"/>
  <c r="O50" i="3"/>
  <c r="P50" i="3"/>
  <c r="P51" i="3" s="1"/>
  <c r="Q50" i="3"/>
  <c r="J50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9" i="3"/>
  <c r="J48" i="3"/>
  <c r="K49" i="7"/>
  <c r="L49" i="7"/>
  <c r="M49" i="7"/>
  <c r="N49" i="7"/>
  <c r="O49" i="7"/>
  <c r="P49" i="7"/>
  <c r="Q49" i="7"/>
  <c r="J49" i="7"/>
  <c r="Q9" i="7"/>
  <c r="Q10" i="7"/>
  <c r="Q35" i="7"/>
  <c r="Q34" i="7"/>
  <c r="Q33" i="7"/>
  <c r="Q31" i="7"/>
  <c r="Q25" i="7"/>
  <c r="Q24" i="7"/>
  <c r="Q23" i="7"/>
  <c r="Q17" i="7"/>
  <c r="Q16" i="7"/>
  <c r="Q15" i="7"/>
  <c r="Q32" i="7"/>
  <c r="Q36" i="7"/>
  <c r="Q37" i="7"/>
  <c r="Q38" i="7"/>
  <c r="K47" i="8"/>
  <c r="L47" i="8"/>
  <c r="M47" i="8"/>
  <c r="N47" i="8"/>
  <c r="O47" i="8"/>
  <c r="P47" i="8"/>
  <c r="K48" i="8"/>
  <c r="L48" i="8"/>
  <c r="M48" i="8"/>
  <c r="N48" i="8"/>
  <c r="O48" i="8"/>
  <c r="P48" i="8"/>
  <c r="K49" i="8"/>
  <c r="L49" i="8"/>
  <c r="M49" i="8"/>
  <c r="M52" i="8" s="1"/>
  <c r="N49" i="8"/>
  <c r="O49" i="8"/>
  <c r="P49" i="8"/>
  <c r="K50" i="8"/>
  <c r="L50" i="8"/>
  <c r="L52" i="8" s="1"/>
  <c r="M50" i="8"/>
  <c r="M51" i="8" s="1"/>
  <c r="N50" i="8"/>
  <c r="N51" i="8" s="1"/>
  <c r="O50" i="8"/>
  <c r="O52" i="8" s="1"/>
  <c r="P50" i="8"/>
  <c r="K50" i="6"/>
  <c r="L50" i="6"/>
  <c r="M50" i="6"/>
  <c r="N50" i="6"/>
  <c r="N53" i="6" s="1"/>
  <c r="O50" i="6"/>
  <c r="O53" i="6" s="1"/>
  <c r="P50" i="6"/>
  <c r="K49" i="6"/>
  <c r="L49" i="6"/>
  <c r="M49" i="6"/>
  <c r="N49" i="6"/>
  <c r="N52" i="6" s="1"/>
  <c r="O49" i="6"/>
  <c r="O52" i="6" s="1"/>
  <c r="P49" i="6"/>
  <c r="P52" i="6" s="1"/>
  <c r="K48" i="6"/>
  <c r="L48" i="6"/>
  <c r="M48" i="6"/>
  <c r="N48" i="6"/>
  <c r="O48" i="6"/>
  <c r="P48" i="6"/>
  <c r="J50" i="6"/>
  <c r="J53" i="6" s="1"/>
  <c r="J49" i="6"/>
  <c r="J52" i="6" s="1"/>
  <c r="J48" i="6"/>
  <c r="K53" i="6"/>
  <c r="K52" i="6"/>
  <c r="L52" i="6"/>
  <c r="K48" i="7"/>
  <c r="K51" i="7" s="1"/>
  <c r="J48" i="7"/>
  <c r="L48" i="7"/>
  <c r="L51" i="7" s="1"/>
  <c r="M48" i="7"/>
  <c r="M51" i="7" s="1"/>
  <c r="N48" i="7"/>
  <c r="N51" i="7" s="1"/>
  <c r="O48" i="7"/>
  <c r="P48" i="7"/>
  <c r="K47" i="7"/>
  <c r="L47" i="7"/>
  <c r="M47" i="7"/>
  <c r="N47" i="7"/>
  <c r="O47" i="7"/>
  <c r="P47" i="7"/>
  <c r="Q11" i="7"/>
  <c r="Q12" i="7"/>
  <c r="Q13" i="7"/>
  <c r="Q14" i="7"/>
  <c r="Q18" i="7"/>
  <c r="Q19" i="7"/>
  <c r="Q20" i="7"/>
  <c r="Q21" i="7"/>
  <c r="Q22" i="7"/>
  <c r="Q26" i="7"/>
  <c r="Q27" i="7"/>
  <c r="Q28" i="7"/>
  <c r="Q29" i="7"/>
  <c r="Q30" i="7"/>
  <c r="K47" i="3"/>
  <c r="L47" i="3"/>
  <c r="M47" i="3"/>
  <c r="N47" i="3"/>
  <c r="O47" i="3"/>
  <c r="P47" i="3"/>
  <c r="K49" i="3"/>
  <c r="K52" i="3" s="1"/>
  <c r="L49" i="3"/>
  <c r="L52" i="3" s="1"/>
  <c r="M49" i="3"/>
  <c r="M52" i="3" s="1"/>
  <c r="N49" i="3"/>
  <c r="N52" i="3" s="1"/>
  <c r="O49" i="3"/>
  <c r="P49" i="3"/>
  <c r="P52" i="3" s="1"/>
  <c r="Q51" i="3"/>
  <c r="K48" i="3"/>
  <c r="K51" i="3" s="1"/>
  <c r="L48" i="3"/>
  <c r="L51" i="3" s="1"/>
  <c r="M48" i="3"/>
  <c r="M51" i="3" s="1"/>
  <c r="N48" i="3"/>
  <c r="O48" i="3"/>
  <c r="P48" i="3"/>
  <c r="J49" i="3"/>
  <c r="Q50" i="8" l="1"/>
  <c r="Q48" i="8"/>
  <c r="Q49" i="8"/>
  <c r="Q52" i="8" s="1"/>
  <c r="Q47" i="8"/>
  <c r="M53" i="6"/>
  <c r="M52" i="6"/>
  <c r="P53" i="6"/>
  <c r="Q48" i="6"/>
  <c r="Q49" i="6"/>
  <c r="Q50" i="6"/>
  <c r="Q53" i="6" s="1"/>
  <c r="O52" i="3"/>
  <c r="O51" i="3"/>
  <c r="J51" i="3"/>
  <c r="J52" i="3"/>
  <c r="P51" i="7"/>
  <c r="O51" i="7"/>
  <c r="J51" i="7"/>
  <c r="N52" i="8"/>
  <c r="K52" i="8"/>
  <c r="P51" i="8"/>
  <c r="P52" i="8"/>
  <c r="O51" i="8"/>
  <c r="K51" i="8"/>
  <c r="L51" i="8"/>
  <c r="Q47" i="3"/>
  <c r="Q47" i="7"/>
  <c r="Q48" i="7"/>
  <c r="Q51" i="7" s="1"/>
  <c r="Q49" i="3"/>
  <c r="Q52" i="3" s="1"/>
  <c r="J50" i="8"/>
  <c r="J49" i="8"/>
  <c r="J48" i="8"/>
  <c r="J47" i="7"/>
  <c r="J50" i="7" s="1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6" i="7" s="1"/>
  <c r="B10" i="7"/>
  <c r="B11" i="7" s="1"/>
  <c r="B14" i="7" s="1"/>
  <c r="B15" i="7" s="1"/>
  <c r="Q51" i="8" l="1"/>
  <c r="Q52" i="6"/>
  <c r="J51" i="8"/>
  <c r="J52" i="8"/>
  <c r="B10" i="3" l="1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</calcChain>
</file>

<file path=xl/sharedStrings.xml><?xml version="1.0" encoding="utf-8"?>
<sst xmlns="http://schemas.openxmlformats.org/spreadsheetml/2006/main" count="314" uniqueCount="184">
  <si>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</si>
  <si>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</si>
  <si>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</si>
  <si>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</si>
  <si>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</si>
  <si>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</si>
  <si>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</si>
  <si>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</si>
  <si>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</si>
  <si>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</si>
  <si>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</si>
  <si>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</si>
  <si>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</si>
  <si>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</si>
  <si>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</si>
  <si>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</si>
  <si>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</si>
  <si>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</si>
  <si>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</si>
  <si>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</si>
  <si>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</si>
  <si>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</si>
  <si>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</si>
  <si>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</si>
  <si>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</si>
  <si>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GONZALEZ MARTINEZ ANDRES ALBERTO</t>
  </si>
  <si>
    <t>211U0297</t>
  </si>
  <si>
    <t>M.C. SOLEDAD ESTHER MALDONADO BRAVO</t>
  </si>
  <si>
    <t>INSTITUTO TECNOLOGICO SUPERIOR DE SAN ANDRES TUXTLA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</si>
  <si>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</si>
  <si>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</si>
  <si>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</si>
  <si>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</si>
  <si>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</si>
  <si>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</si>
  <si>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</si>
  <si>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</si>
  <si>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</si>
  <si>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</si>
  <si>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</si>
  <si>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</si>
  <si>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</si>
  <si>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</si>
  <si>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</si>
  <si>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</si>
  <si>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</si>
  <si>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</si>
  <si>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</si>
  <si>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</si>
  <si>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</si>
  <si>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</si>
  <si>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221U0380</t>
  </si>
  <si>
    <t>MALAGA MARTINEZ KARINA DEL CARMEN</t>
  </si>
  <si>
    <t>221U0383</t>
  </si>
  <si>
    <t>221U0387</t>
  </si>
  <si>
    <t>MIXTEGA SIXTECO DAVED SADITH</t>
  </si>
  <si>
    <t>221U0398</t>
  </si>
  <si>
    <t>221U0402</t>
  </si>
  <si>
    <t>SANTIAGO CATEMAXCA HEIDI ANDREA</t>
  </si>
  <si>
    <t>221U0405</t>
  </si>
  <si>
    <t>221U0406</t>
  </si>
  <si>
    <t>TOTO ANOTA ZAHIRA YAMARA</t>
  </si>
  <si>
    <t>221U0409</t>
  </si>
  <si>
    <t>VICTORIO MEDINA ANETH MICHELL</t>
  </si>
  <si>
    <t>CORDOVA SANCHEZ SANDRA GUADALUPE</t>
  </si>
  <si>
    <t>POLITO CHIGO FLOR DEL CARMEN</t>
  </si>
  <si>
    <t>231U0238</t>
  </si>
  <si>
    <t>231U0704</t>
  </si>
  <si>
    <t>231U0241</t>
  </si>
  <si>
    <t>231U0242</t>
  </si>
  <si>
    <t>231U0243</t>
  </si>
  <si>
    <t>231U0282</t>
  </si>
  <si>
    <t>231U0244</t>
  </si>
  <si>
    <t>231U0246</t>
  </si>
  <si>
    <t>231U0247</t>
  </si>
  <si>
    <t>231U0248</t>
  </si>
  <si>
    <t>231U0250</t>
  </si>
  <si>
    <t>231U0251</t>
  </si>
  <si>
    <t>231U0072</t>
  </si>
  <si>
    <t>231U0630</t>
  </si>
  <si>
    <t>231U0254</t>
  </si>
  <si>
    <t>231U0255</t>
  </si>
  <si>
    <t>231U0256</t>
  </si>
  <si>
    <t>231U0258</t>
  </si>
  <si>
    <t>231U0259</t>
  </si>
  <si>
    <t>231U0261</t>
  </si>
  <si>
    <t>BARCENAS HERRERA JESUS</t>
  </si>
  <si>
    <t>CAMPOS APARICIO JOSE ANGEL</t>
  </si>
  <si>
    <t>CHAGALA OBIL ANDRES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</si>
  <si>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</si>
  <si>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</si>
  <si>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</si>
  <si>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</si>
  <si>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</si>
  <si>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</si>
  <si>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</si>
  <si>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MARTINEZ SANTOS GREYS</t>
  </si>
  <si>
    <t>MAULEON GORDILLO JEZIEL</t>
  </si>
  <si>
    <t>ROMAN TADEO YARIBETH</t>
  </si>
  <si>
    <t>ROSARIO OLEA ALEXI</t>
  </si>
  <si>
    <t>RUIZ LEO AXEL YAEL</t>
  </si>
  <si>
    <t>SEBA LOPEZ KARLA YULIANA</t>
  </si>
  <si>
    <t>SILVA BETAZA DANNA GISHELLE</t>
  </si>
  <si>
    <t>VALENCIA HERNANDEZ XIMENA</t>
  </si>
  <si>
    <t>VELASCO DOMINGUEZ ERICK DE JESUS</t>
  </si>
  <si>
    <t>VIVEROS OREA ANGEL RAFAEL</t>
  </si>
  <si>
    <t>221U0362</t>
  </si>
  <si>
    <t>221U0393</t>
  </si>
  <si>
    <t>HERNANDEZ MARTINEZ JOSE EDUARDO</t>
  </si>
  <si>
    <t>MARTÍNEZ BERDÓN KARLA VEYDA</t>
  </si>
  <si>
    <t>NUÑEZ CHAGALA JENNIFER</t>
  </si>
  <si>
    <t>POISOT CATEMAXCA YERIC</t>
  </si>
  <si>
    <t>REYES HERNÁNDEZ YANELY GIZEH</t>
  </si>
  <si>
    <t>TENORIO ARTIGAS LISSETH</t>
  </si>
  <si>
    <t>JIMENEZ TENORIO JORGE ANTONIO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</si>
  <si>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</si>
  <si>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</si>
  <si>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</si>
  <si>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</si>
  <si>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</si>
  <si>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</si>
  <si>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</si>
  <si>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</si>
  <si>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</si>
  <si>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</si>
  <si>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</si>
  <si>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</si>
  <si>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</si>
  <si>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</si>
  <si>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</si>
  <si>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</si>
  <si>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</si>
  <si>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</si>
  <si>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</si>
  <si>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 xml:space="preserve">MICROBIOLOGIA </t>
  </si>
  <si>
    <t>406-A</t>
  </si>
  <si>
    <t>FEB-JUN-2025</t>
  </si>
  <si>
    <t>ANALISIS INSTRUMENTAL</t>
  </si>
  <si>
    <t>TALLER DE INVESTIGACIÓN</t>
  </si>
  <si>
    <t>606-A</t>
  </si>
  <si>
    <t xml:space="preserve">CONSERVACIÓN DEL SUELO </t>
  </si>
  <si>
    <t>806-A</t>
  </si>
  <si>
    <t>231U0617</t>
  </si>
  <si>
    <t>ANDRADE AZAMAR PEDRO AARON</t>
  </si>
  <si>
    <t>221U0361</t>
  </si>
  <si>
    <t>CHIPOL TEMICH ALMA ZURIEL</t>
  </si>
  <si>
    <t>211U0295</t>
  </si>
  <si>
    <t>CHONTAL MUÑOZ CARLOS MANUEL</t>
  </si>
  <si>
    <t>231U0249</t>
  </si>
  <si>
    <t>MANTILLA MINQUIS JACOB</t>
  </si>
  <si>
    <t>221U0386</t>
  </si>
  <si>
    <t>MEXICANO GONZÁLEZ ISABELA MONTSERRAT</t>
  </si>
  <si>
    <t>211U0303</t>
  </si>
  <si>
    <t>MEZA CASTELLANOS KARLA ESTEFANIA</t>
  </si>
  <si>
    <t>231U0065</t>
  </si>
  <si>
    <t>REYES CAIXBA ALESSANDRO</t>
  </si>
  <si>
    <t>231U0253</t>
  </si>
  <si>
    <t>RODRIGUEZ ORTIZ ALICIA DEL ROSARIO</t>
  </si>
  <si>
    <t>221U0397</t>
  </si>
  <si>
    <t>QUINO VELASCO FATIMA DE LOURDES</t>
  </si>
  <si>
    <t>221U0849</t>
  </si>
  <si>
    <t>AGUILAR SARIO YESSICA</t>
  </si>
  <si>
    <t>221U0850</t>
  </si>
  <si>
    <t>221U0851</t>
  </si>
  <si>
    <t>221U0852</t>
  </si>
  <si>
    <t>221U0853</t>
  </si>
  <si>
    <t>221U0854</t>
  </si>
  <si>
    <t>221U0855</t>
  </si>
  <si>
    <t>221U0856</t>
  </si>
  <si>
    <t>221U0857</t>
  </si>
  <si>
    <t>221U0858</t>
  </si>
  <si>
    <t>221U0859</t>
  </si>
  <si>
    <t>221U0860</t>
  </si>
  <si>
    <t>221U0861</t>
  </si>
  <si>
    <t>221U0862</t>
  </si>
  <si>
    <t>221U0863</t>
  </si>
  <si>
    <t>221U0864</t>
  </si>
  <si>
    <t>221U0865</t>
  </si>
  <si>
    <t>221U0866</t>
  </si>
  <si>
    <t>221U0867</t>
  </si>
  <si>
    <t>221U0868</t>
  </si>
  <si>
    <t>221U0869</t>
  </si>
  <si>
    <t>221U0870</t>
  </si>
  <si>
    <t>221U0871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</si>
</sst>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6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9" xfId="0" applyBorder="1"/>
    <xf numFmtId="1" fontId="6" fillId="3" borderId="2" xfId="1" applyNumberFormat="1" applyFont="1" applyFill="1" applyBorder="1" applyAlignment="1">
      <alignment horizontal="center"/>
    </xf>
    <xf numFmtId="0" fontId="0" fillId="0" borderId="10" xfId="0" applyBorder="1"/>
    <xf numFmtId="0" fontId="5" fillId="0" borderId="5" xfId="0" applyFont="1" applyBorder="1" applyAlignment="1">
      <alignment horizontal="center"/>
    </xf>
    <xf numFmtId="0" fontId="0" fillId="0" borderId="12" xfId="0" applyBorder="1"/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>
      <alignment vertical="center"/>
    </xf>
    <xf numFmtId="1" fontId="2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" fontId="2" fillId="2" borderId="2" xfId="0" quotePrefix="1" applyNumberFormat="1" applyFon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0" borderId="2" xfId="0" applyBorder="1" applyAlignment="1"/>
    <xf numFmtId="0" fontId="0" fillId="4" borderId="2" xfId="0" applyFill="1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W54"/>
  <sheetViews>
    <sheetView zoomScaleNormal="100" workbookViewId="0">
      <selection activeCell="Q9" sqref="Q9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1" width="6.6640625" customWidth="1"/>
    <col min="12" max="12" width="6.33203125" customWidth="1"/>
    <col min="13" max="13" width="7.83203125" customWidth="1"/>
    <col min="14" max="15" width="6.83203125" customWidth="1"/>
    <col min="16" max="16" width="8.5" customWidth="1"/>
    <col min="17" max="17" width="7.6640625" customWidth="1"/>
    <col min="18" max="18" width="9.33203125" customWidth="1"/>
  </cols>
  <sheetData>
    <row r="2" spans="2:23" ht="16" x14ac:dyDescent="0.2">
      <c r="B2" s="47" t="s">
        <v>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3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3" x14ac:dyDescent="0.2">
      <c r="C4" t="s">
        <v>0</v>
      </c>
      <c r="D4" s="49" t="s">
        <v>134</v>
      </c>
      <c r="E4" s="49"/>
      <c r="F4" s="49"/>
      <c r="G4" s="49"/>
      <c r="I4" t="s">
        <v>1</v>
      </c>
      <c r="J4" s="45" t="s">
        <v>135</v>
      </c>
      <c r="K4" s="45"/>
      <c r="M4" t="s">
        <v>2</v>
      </c>
      <c r="N4" s="50">
        <v>45721</v>
      </c>
      <c r="O4" s="50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45" t="s">
        <v>136</v>
      </c>
      <c r="E6" s="45"/>
      <c r="F6" s="45"/>
      <c r="G6" s="45"/>
      <c r="I6" s="34" t="s">
        <v>22</v>
      </c>
      <c r="J6" s="34"/>
      <c r="K6" s="46" t="s">
        <v>27</v>
      </c>
      <c r="L6" s="46"/>
      <c r="M6" s="46"/>
      <c r="N6" s="46"/>
      <c r="O6" s="46"/>
      <c r="P6" s="46"/>
    </row>
    <row r="8" spans="2:23" x14ac:dyDescent="0.2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63"/>
      <c r="T8" s="63"/>
      <c r="U8" s="63"/>
      <c r="V8" s="63"/>
      <c r="W8" s="63"/>
    </row>
    <row r="9" spans="2:23" ht="16" customHeight="1" x14ac:dyDescent="0.2">
      <c r="B9" s="6">
        <v>1</v>
      </c>
      <c r="C9" s="3" t="s">
        <v>142</v>
      </c>
      <c r="D9" s="3" t="s">
        <v>143</v>
      </c>
      <c r="E9" s="4"/>
      <c r="F9" s="3"/>
      <c r="G9" s="4"/>
      <c r="H9" s="59"/>
      <c r="I9" s="5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66">
        <f>SUM(J9:O9)/6</f>
        <v>0</v>
      </c>
      <c r="S9" s="65"/>
      <c r="T9" s="65"/>
      <c r="U9" s="64"/>
      <c r="W9" s="1"/>
    </row>
    <row r="10" spans="2:23" ht="16" customHeight="1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59"/>
      <c r="I10" s="59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SUM(J10:P10)/6</f>
        <v>0</v>
      </c>
      <c r="S10" s="63"/>
      <c r="T10" s="63"/>
      <c r="U10" s="64"/>
      <c r="V10" s="1"/>
      <c r="W10" s="1"/>
    </row>
    <row r="11" spans="2:23" ht="16" customHeight="1" x14ac:dyDescent="0.2">
      <c r="B11" s="6">
        <f t="shared" ref="B11:B46" si="0">B10+1</f>
        <v>3</v>
      </c>
      <c r="C11" s="3" t="s">
        <v>67</v>
      </c>
      <c r="D11" s="3" t="s">
        <v>87</v>
      </c>
      <c r="E11" s="4"/>
      <c r="F11" s="4"/>
      <c r="G11" s="4"/>
      <c r="H11" s="59"/>
      <c r="I11" s="59"/>
      <c r="J11" s="4">
        <v>83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0:Q30" si="1">SUM(J11:P11)/6</f>
        <v>13.833333333333334</v>
      </c>
      <c r="S11" s="63"/>
      <c r="T11" s="63"/>
      <c r="U11" s="64"/>
      <c r="V11" s="1"/>
      <c r="W11" s="1"/>
    </row>
    <row r="12" spans="2:23" ht="16" customHeight="1" x14ac:dyDescent="0.2">
      <c r="B12" s="6">
        <v>4</v>
      </c>
      <c r="C12" s="3" t="s">
        <v>68</v>
      </c>
      <c r="D12" s="3" t="s">
        <v>88</v>
      </c>
      <c r="E12" s="4"/>
      <c r="F12" s="4"/>
      <c r="G12" s="4"/>
      <c r="H12" s="59"/>
      <c r="I12" s="59"/>
      <c r="J12" s="4">
        <v>84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14</v>
      </c>
      <c r="S12" s="63"/>
      <c r="T12" s="63"/>
      <c r="U12" s="64"/>
      <c r="V12" s="1"/>
      <c r="W12" s="1"/>
    </row>
    <row r="13" spans="2:23" ht="16" customHeight="1" x14ac:dyDescent="0.2">
      <c r="B13" s="6">
        <v>5</v>
      </c>
      <c r="C13" s="3" t="s">
        <v>144</v>
      </c>
      <c r="D13" s="3" t="s">
        <v>145</v>
      </c>
      <c r="E13" s="4"/>
      <c r="F13" s="4"/>
      <c r="G13" s="4"/>
      <c r="H13" s="59"/>
      <c r="I13" s="59"/>
      <c r="J13" s="4">
        <v>76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12.666666666666666</v>
      </c>
      <c r="S13" s="63"/>
      <c r="T13" s="63"/>
      <c r="U13" s="64"/>
      <c r="V13" s="1"/>
      <c r="W13" s="1"/>
    </row>
    <row r="14" spans="2:23" ht="16" customHeight="1" x14ac:dyDescent="0.2">
      <c r="B14" s="6">
        <f t="shared" si="0"/>
        <v>6</v>
      </c>
      <c r="C14" s="3" t="s">
        <v>146</v>
      </c>
      <c r="D14" s="3" t="s">
        <v>147</v>
      </c>
      <c r="E14" s="4"/>
      <c r="F14" s="4"/>
      <c r="G14" s="4"/>
      <c r="H14" s="59"/>
      <c r="I14" s="5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0</v>
      </c>
      <c r="S14" s="63"/>
      <c r="T14" s="63"/>
      <c r="U14" s="64"/>
      <c r="V14" s="1"/>
      <c r="W14" s="1"/>
    </row>
    <row r="15" spans="2:23" ht="16" customHeight="1" x14ac:dyDescent="0.2">
      <c r="B15" s="6">
        <f t="shared" si="0"/>
        <v>7</v>
      </c>
      <c r="C15" s="3" t="s">
        <v>69</v>
      </c>
      <c r="D15" s="3" t="s">
        <v>89</v>
      </c>
      <c r="E15" s="4"/>
      <c r="F15" s="4"/>
      <c r="G15" s="4"/>
      <c r="H15" s="59"/>
      <c r="I15" s="5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0</v>
      </c>
      <c r="S15" s="63"/>
      <c r="T15" s="63"/>
      <c r="U15" s="64"/>
      <c r="V15" s="1"/>
      <c r="W15" s="1"/>
    </row>
    <row r="16" spans="2:23" ht="16" customHeight="1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59"/>
      <c r="I16" s="59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14.166666666666666</v>
      </c>
      <c r="S16" s="63"/>
      <c r="T16" s="63"/>
      <c r="U16" s="64"/>
      <c r="V16" s="1"/>
      <c r="W16" s="1"/>
    </row>
    <row r="17" spans="2:23" ht="16" customHeight="1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59"/>
      <c r="I17" s="5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0</v>
      </c>
      <c r="S17" s="63"/>
      <c r="T17" s="63"/>
      <c r="U17" s="64"/>
      <c r="V17" s="1"/>
      <c r="W17" s="1"/>
    </row>
    <row r="18" spans="2:23" ht="16" customHeight="1" x14ac:dyDescent="0.2">
      <c r="B18" s="6">
        <f t="shared" si="0"/>
        <v>10</v>
      </c>
      <c r="C18" s="3" t="s">
        <v>72</v>
      </c>
      <c r="D18" s="3" t="s">
        <v>92</v>
      </c>
      <c r="E18" s="4"/>
      <c r="F18" s="4"/>
      <c r="G18" s="4"/>
      <c r="H18" s="59"/>
      <c r="I18" s="59"/>
      <c r="J18" s="4">
        <v>81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13.5</v>
      </c>
      <c r="S18" s="63"/>
      <c r="T18" s="63"/>
      <c r="U18" s="64"/>
      <c r="V18" s="1"/>
      <c r="W18" s="1"/>
    </row>
    <row r="19" spans="2:23" ht="16" customHeight="1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59"/>
      <c r="I19" s="59"/>
      <c r="J19" s="4">
        <v>74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12.333333333333334</v>
      </c>
      <c r="S19" s="63"/>
      <c r="T19" s="63"/>
      <c r="U19" s="64"/>
      <c r="V19" s="1"/>
      <c r="W19" s="1"/>
    </row>
    <row r="20" spans="2:23" ht="16" customHeight="1" x14ac:dyDescent="0.2">
      <c r="B20" s="6">
        <v>12</v>
      </c>
      <c r="C20" s="3" t="s">
        <v>24</v>
      </c>
      <c r="D20" s="3" t="s">
        <v>25</v>
      </c>
      <c r="E20" s="4"/>
      <c r="F20" s="4"/>
      <c r="G20" s="4"/>
      <c r="H20" s="59"/>
      <c r="I20" s="59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0</v>
      </c>
      <c r="S20" s="65"/>
      <c r="T20" s="65"/>
      <c r="U20" s="64"/>
      <c r="V20" s="1"/>
      <c r="W20" s="1"/>
    </row>
    <row r="21" spans="2:23" ht="16" customHeight="1" x14ac:dyDescent="0.2">
      <c r="B21" s="6">
        <f t="shared" si="0"/>
        <v>13</v>
      </c>
      <c r="C21" s="3" t="s">
        <v>74</v>
      </c>
      <c r="D21" s="3" t="s">
        <v>94</v>
      </c>
      <c r="E21" s="4"/>
      <c r="F21" s="4"/>
      <c r="G21" s="4"/>
      <c r="H21" s="59"/>
      <c r="I21" s="59"/>
      <c r="J21" s="4">
        <v>86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14.333333333333334</v>
      </c>
      <c r="S21" s="63"/>
      <c r="T21" s="63"/>
      <c r="U21" s="64"/>
      <c r="V21" s="1"/>
      <c r="W21" s="1"/>
    </row>
    <row r="22" spans="2:23" ht="16" customHeight="1" x14ac:dyDescent="0.2">
      <c r="B22" s="6">
        <f t="shared" si="0"/>
        <v>14</v>
      </c>
      <c r="C22" s="3" t="s">
        <v>75</v>
      </c>
      <c r="D22" s="3" t="s">
        <v>95</v>
      </c>
      <c r="E22" s="4"/>
      <c r="F22" s="4"/>
      <c r="G22" s="4"/>
      <c r="H22" s="59"/>
      <c r="I22" s="59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0</v>
      </c>
      <c r="S22" s="63"/>
      <c r="T22" s="63"/>
      <c r="U22" s="64"/>
      <c r="V22" s="1"/>
      <c r="W22" s="1"/>
    </row>
    <row r="23" spans="2:23" ht="16" customHeight="1" x14ac:dyDescent="0.2">
      <c r="B23" s="6">
        <f t="shared" si="0"/>
        <v>15</v>
      </c>
      <c r="C23" s="3" t="s">
        <v>148</v>
      </c>
      <c r="D23" s="3" t="s">
        <v>149</v>
      </c>
      <c r="E23" s="4"/>
      <c r="F23" s="4"/>
      <c r="G23" s="4"/>
      <c r="H23" s="59"/>
      <c r="I23" s="59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1"/>
        <v>0</v>
      </c>
      <c r="S23" s="63"/>
      <c r="T23" s="63"/>
      <c r="U23" s="64"/>
      <c r="V23" s="1"/>
      <c r="W23" s="1"/>
    </row>
    <row r="24" spans="2:23" ht="16" customHeight="1" x14ac:dyDescent="0.2">
      <c r="B24" s="6">
        <f t="shared" si="0"/>
        <v>16</v>
      </c>
      <c r="C24" s="3" t="s">
        <v>76</v>
      </c>
      <c r="D24" s="3" t="s">
        <v>96</v>
      </c>
      <c r="E24" s="4"/>
      <c r="F24" s="4"/>
      <c r="G24" s="4"/>
      <c r="H24" s="59"/>
      <c r="I24" s="59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1"/>
        <v>11.666666666666666</v>
      </c>
      <c r="S24" s="63"/>
      <c r="T24" s="63"/>
      <c r="U24" s="64"/>
      <c r="V24" s="64"/>
      <c r="W24" s="1"/>
    </row>
    <row r="25" spans="2:23" x14ac:dyDescent="0.2">
      <c r="B25" s="6">
        <f t="shared" si="0"/>
        <v>17</v>
      </c>
      <c r="C25" s="3" t="s">
        <v>77</v>
      </c>
      <c r="D25" s="3" t="s">
        <v>97</v>
      </c>
      <c r="E25" s="4"/>
      <c r="F25" s="4"/>
      <c r="G25" s="4"/>
      <c r="H25" s="4"/>
      <c r="I25" s="4"/>
      <c r="J25" s="4">
        <v>74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1"/>
        <v>12.333333333333334</v>
      </c>
      <c r="S25" s="63"/>
      <c r="T25" s="63"/>
      <c r="U25" s="64"/>
      <c r="V25" s="1"/>
      <c r="W25" s="1"/>
    </row>
    <row r="26" spans="2:23" ht="16" customHeight="1" x14ac:dyDescent="0.2">
      <c r="B26" s="6">
        <f t="shared" si="0"/>
        <v>18</v>
      </c>
      <c r="C26" s="3" t="s">
        <v>150</v>
      </c>
      <c r="D26" s="3" t="s">
        <v>151</v>
      </c>
      <c r="E26" s="4"/>
      <c r="F26" s="4"/>
      <c r="G26" s="4"/>
      <c r="H26" s="59"/>
      <c r="I26" s="59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0</v>
      </c>
      <c r="S26" s="65"/>
      <c r="T26" s="65"/>
      <c r="U26" s="64"/>
      <c r="V26" s="1"/>
      <c r="W26" s="1"/>
    </row>
    <row r="27" spans="2:23" x14ac:dyDescent="0.2">
      <c r="B27" s="6">
        <f t="shared" si="0"/>
        <v>19</v>
      </c>
      <c r="C27" s="3" t="s">
        <v>152</v>
      </c>
      <c r="D27" s="3" t="s">
        <v>153</v>
      </c>
      <c r="E27" s="4"/>
      <c r="F27" s="4"/>
      <c r="G27" s="4"/>
      <c r="H27" s="4"/>
      <c r="I27" s="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1"/>
        <v>0</v>
      </c>
      <c r="S27" s="63"/>
      <c r="T27" s="65"/>
      <c r="U27" s="64"/>
      <c r="V27" s="1"/>
      <c r="W27" s="1"/>
    </row>
    <row r="28" spans="2:23" ht="16" customHeight="1" x14ac:dyDescent="0.2">
      <c r="B28" s="6">
        <f t="shared" si="0"/>
        <v>20</v>
      </c>
      <c r="C28" s="3" t="s">
        <v>107</v>
      </c>
      <c r="D28" s="3" t="s">
        <v>111</v>
      </c>
      <c r="E28" s="4"/>
      <c r="F28" s="4"/>
      <c r="G28" s="4"/>
      <c r="H28" s="59"/>
      <c r="I28" s="59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1"/>
        <v>0</v>
      </c>
      <c r="S28" s="63"/>
      <c r="T28" s="63"/>
      <c r="U28" s="64"/>
      <c r="V28" s="1"/>
      <c r="W28" s="1"/>
    </row>
    <row r="29" spans="2:23" ht="16" customHeight="1" x14ac:dyDescent="0.2">
      <c r="B29" s="6">
        <f t="shared" si="0"/>
        <v>21</v>
      </c>
      <c r="C29" s="3" t="s">
        <v>154</v>
      </c>
      <c r="D29" s="3" t="s">
        <v>155</v>
      </c>
      <c r="E29" s="4"/>
      <c r="F29" s="4"/>
      <c r="G29" s="4"/>
      <c r="H29" s="59"/>
      <c r="I29" s="59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1"/>
        <v>11.666666666666666</v>
      </c>
      <c r="S29" s="63"/>
      <c r="T29" s="63"/>
      <c r="U29" s="64"/>
      <c r="V29" s="1"/>
      <c r="W29" s="1"/>
    </row>
    <row r="30" spans="2:23" ht="16" customHeight="1" x14ac:dyDescent="0.2">
      <c r="B30" s="6">
        <f t="shared" si="0"/>
        <v>22</v>
      </c>
      <c r="C30" s="3" t="s">
        <v>156</v>
      </c>
      <c r="D30" s="3" t="s">
        <v>157</v>
      </c>
      <c r="E30" s="4"/>
      <c r="F30" s="4"/>
      <c r="G30" s="4"/>
      <c r="H30" s="59"/>
      <c r="I30" s="59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1"/>
        <v>0</v>
      </c>
      <c r="S30" s="65"/>
      <c r="T30" s="65"/>
      <c r="U30" s="64"/>
      <c r="V30" s="1"/>
      <c r="W30" s="1"/>
    </row>
    <row r="31" spans="2:23" ht="16" customHeight="1" x14ac:dyDescent="0.2">
      <c r="B31" s="6">
        <f t="shared" si="0"/>
        <v>23</v>
      </c>
      <c r="C31" s="3" t="s">
        <v>78</v>
      </c>
      <c r="D31" s="3" t="s">
        <v>98</v>
      </c>
      <c r="E31" s="4"/>
      <c r="F31" s="4"/>
      <c r="G31" s="4"/>
      <c r="H31" s="59"/>
      <c r="I31" s="59"/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ref="Q31:Q38" si="2">SUM(J31:P31)/6</f>
        <v>15</v>
      </c>
      <c r="S31" s="63"/>
      <c r="T31" s="63"/>
      <c r="U31" s="64"/>
      <c r="V31" s="64"/>
      <c r="W31" s="1"/>
    </row>
    <row r="32" spans="2:23" ht="16" customHeight="1" x14ac:dyDescent="0.2">
      <c r="B32" s="6">
        <f t="shared" si="0"/>
        <v>24</v>
      </c>
      <c r="C32" s="3" t="s">
        <v>79</v>
      </c>
      <c r="D32" s="3" t="s">
        <v>99</v>
      </c>
      <c r="E32" s="3"/>
      <c r="F32" s="3"/>
      <c r="G32" s="3"/>
      <c r="H32" s="59"/>
      <c r="I32" s="59"/>
      <c r="J32" s="4">
        <v>77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2"/>
        <v>12.833333333333334</v>
      </c>
      <c r="S32" s="63"/>
      <c r="T32" s="63"/>
      <c r="U32" s="63"/>
      <c r="V32" s="63"/>
      <c r="W32" s="1"/>
    </row>
    <row r="33" spans="2:23" ht="16" customHeight="1" x14ac:dyDescent="0.2">
      <c r="B33" s="6">
        <f t="shared" si="0"/>
        <v>25</v>
      </c>
      <c r="C33" s="3" t="s">
        <v>80</v>
      </c>
      <c r="D33" s="3" t="s">
        <v>100</v>
      </c>
      <c r="E33" s="3"/>
      <c r="F33" s="3"/>
      <c r="G33" s="3"/>
      <c r="H33" s="59"/>
      <c r="I33" s="59"/>
      <c r="J33" s="4">
        <v>74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2"/>
        <v>12.333333333333334</v>
      </c>
      <c r="S33" s="63"/>
      <c r="T33" s="63"/>
      <c r="U33" s="63"/>
      <c r="V33" s="63"/>
      <c r="W33" s="1"/>
    </row>
    <row r="34" spans="2:23" ht="16" customHeight="1" x14ac:dyDescent="0.2">
      <c r="B34" s="6">
        <f t="shared" si="0"/>
        <v>26</v>
      </c>
      <c r="C34" s="3" t="s">
        <v>81</v>
      </c>
      <c r="D34" s="3" t="s">
        <v>101</v>
      </c>
      <c r="E34" s="3"/>
      <c r="F34" s="3"/>
      <c r="G34" s="3"/>
      <c r="H34" s="60"/>
      <c r="I34" s="60"/>
      <c r="J34" s="4">
        <v>85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2"/>
        <v>14.166666666666666</v>
      </c>
      <c r="S34" s="63"/>
      <c r="T34" s="63"/>
      <c r="U34" s="63"/>
      <c r="V34" s="63"/>
      <c r="W34" s="1"/>
    </row>
    <row r="35" spans="2:23" x14ac:dyDescent="0.2">
      <c r="B35" s="6">
        <f t="shared" si="0"/>
        <v>27</v>
      </c>
      <c r="C35" s="3" t="s">
        <v>82</v>
      </c>
      <c r="D35" s="3" t="s">
        <v>102</v>
      </c>
      <c r="E35" s="3"/>
      <c r="F35" s="3"/>
      <c r="G35" s="3"/>
      <c r="H35" s="4"/>
      <c r="I35" s="4"/>
      <c r="J35" s="4">
        <v>79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2"/>
        <v>13.166666666666666</v>
      </c>
      <c r="S35" s="63"/>
      <c r="T35" s="63"/>
      <c r="U35" s="63"/>
      <c r="V35" s="63"/>
      <c r="W35" s="1"/>
    </row>
    <row r="36" spans="2:23" x14ac:dyDescent="0.2">
      <c r="B36" s="6">
        <f t="shared" si="0"/>
        <v>28</v>
      </c>
      <c r="C36" s="3" t="s">
        <v>83</v>
      </c>
      <c r="D36" s="3" t="s">
        <v>103</v>
      </c>
      <c r="E36" s="3"/>
      <c r="F36" s="3"/>
      <c r="G36" s="3"/>
      <c r="H36" s="4"/>
      <c r="I36" s="4"/>
      <c r="J36" s="4">
        <v>82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2"/>
        <v>13.666666666666666</v>
      </c>
      <c r="S36" s="63"/>
      <c r="T36" s="63"/>
      <c r="U36" s="63"/>
      <c r="V36" s="63"/>
      <c r="W36" s="1"/>
    </row>
    <row r="37" spans="2:23" x14ac:dyDescent="0.2">
      <c r="B37" s="6">
        <f t="shared" si="0"/>
        <v>29</v>
      </c>
      <c r="C37" s="3" t="s">
        <v>84</v>
      </c>
      <c r="D37" s="3" t="s">
        <v>104</v>
      </c>
      <c r="E37" s="3"/>
      <c r="F37" s="3"/>
      <c r="G37" s="3"/>
      <c r="H37" s="58"/>
      <c r="I37" s="58"/>
      <c r="J37" s="4">
        <v>73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2"/>
        <v>12.166666666666666</v>
      </c>
      <c r="S37" s="63"/>
      <c r="T37" s="63"/>
      <c r="U37" s="63"/>
      <c r="V37" s="63"/>
      <c r="W37" s="1"/>
    </row>
    <row r="38" spans="2:23" x14ac:dyDescent="0.2">
      <c r="B38" s="6">
        <f t="shared" si="0"/>
        <v>30</v>
      </c>
      <c r="C38" s="3" t="s">
        <v>85</v>
      </c>
      <c r="D38" s="3" t="s">
        <v>105</v>
      </c>
      <c r="E38" s="3"/>
      <c r="F38" s="3"/>
      <c r="G38" s="3"/>
      <c r="H38" s="58"/>
      <c r="I38" s="58"/>
      <c r="J38" s="4">
        <v>86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2"/>
        <v>14.333333333333334</v>
      </c>
      <c r="S38" s="63"/>
      <c r="T38" s="63"/>
      <c r="U38" s="63"/>
      <c r="V38" s="63"/>
      <c r="W38" s="1"/>
    </row>
    <row r="39" spans="2:23" x14ac:dyDescent="0.2">
      <c r="B39" s="6">
        <f t="shared" si="0"/>
        <v>31</v>
      </c>
      <c r="C39" s="6"/>
      <c r="D39" s="44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21"/>
      <c r="S39" s="65"/>
      <c r="T39" s="65"/>
      <c r="U39" s="65"/>
    </row>
    <row r="40" spans="2:23" x14ac:dyDescent="0.2">
      <c r="B40" s="6">
        <f t="shared" si="0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f t="shared" si="0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21"/>
    </row>
    <row r="43" spans="2:23" x14ac:dyDescent="0.2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v>37</v>
      </c>
      <c r="C45" s="7"/>
      <c r="D45" s="32"/>
      <c r="E45" s="32"/>
      <c r="F45" s="32"/>
      <c r="G45" s="32"/>
      <c r="H45" s="32"/>
      <c r="I45" s="32"/>
      <c r="J45" s="3"/>
      <c r="K45" s="3"/>
      <c r="L45" s="3"/>
      <c r="M45" s="3"/>
      <c r="N45" s="3"/>
      <c r="O45" s="3"/>
      <c r="P45" s="3"/>
      <c r="Q45" s="21"/>
    </row>
    <row r="46" spans="2:23" x14ac:dyDescent="0.2">
      <c r="B46" s="6">
        <f t="shared" si="0"/>
        <v>38</v>
      </c>
      <c r="C46" s="3"/>
      <c r="D46" s="38"/>
      <c r="E46" s="39"/>
      <c r="F46" s="39"/>
      <c r="G46" s="39"/>
      <c r="H46" s="39"/>
      <c r="I46" s="40"/>
      <c r="J46" s="11"/>
      <c r="K46" s="14"/>
      <c r="L46" s="14"/>
      <c r="M46" s="14"/>
      <c r="N46" s="14"/>
      <c r="O46" s="14"/>
      <c r="P46" s="14"/>
      <c r="Q46" s="15"/>
    </row>
    <row r="47" spans="2:23" x14ac:dyDescent="0.2">
      <c r="C47" s="34"/>
      <c r="D47" s="34"/>
      <c r="E47" s="1"/>
      <c r="H47" s="41" t="s">
        <v>19</v>
      </c>
      <c r="I47" s="41"/>
      <c r="J47" s="11">
        <f t="shared" ref="J47:Q47" si="3">COUNTIF(J9:J45,"&gt;=70")</f>
        <v>18</v>
      </c>
      <c r="K47" s="11">
        <f t="shared" si="3"/>
        <v>0</v>
      </c>
      <c r="L47" s="11">
        <f t="shared" si="3"/>
        <v>0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1">
        <f t="shared" si="3"/>
        <v>0</v>
      </c>
    </row>
    <row r="48" spans="2:23" x14ac:dyDescent="0.2">
      <c r="C48" s="34"/>
      <c r="D48" s="34"/>
      <c r="E48" s="8"/>
      <c r="H48" s="42" t="s">
        <v>20</v>
      </c>
      <c r="I48" s="42"/>
      <c r="J48" s="12">
        <f>COUNTIF(J7:J44,"&lt;70")</f>
        <v>12</v>
      </c>
      <c r="K48" s="12">
        <f>COUNTIF(K7:K44,"&lt;70")</f>
        <v>30</v>
      </c>
      <c r="L48" s="12">
        <f t="shared" ref="L48:Q48" si="4">COUNTIF(L9:L44,"&lt;70")</f>
        <v>30</v>
      </c>
      <c r="M48" s="12">
        <f t="shared" si="4"/>
        <v>30</v>
      </c>
      <c r="N48" s="12">
        <f t="shared" si="4"/>
        <v>30</v>
      </c>
      <c r="O48" s="12">
        <f t="shared" si="4"/>
        <v>30</v>
      </c>
      <c r="P48" s="12">
        <f t="shared" si="4"/>
        <v>30</v>
      </c>
      <c r="Q48" s="12">
        <f t="shared" si="4"/>
        <v>30</v>
      </c>
    </row>
    <row r="49" spans="3:17" x14ac:dyDescent="0.2">
      <c r="C49" s="34"/>
      <c r="D49" s="34"/>
      <c r="E49" s="34"/>
      <c r="H49" s="43" t="s">
        <v>21</v>
      </c>
      <c r="I49" s="43"/>
      <c r="J49" s="67">
        <f>(J47+J48)</f>
        <v>30</v>
      </c>
      <c r="K49" s="67">
        <f t="shared" ref="K49:Q49" si="5">(K47+K48)</f>
        <v>30</v>
      </c>
      <c r="L49" s="67">
        <f t="shared" si="5"/>
        <v>30</v>
      </c>
      <c r="M49" s="67">
        <f t="shared" si="5"/>
        <v>30</v>
      </c>
      <c r="N49" s="67">
        <f t="shared" si="5"/>
        <v>30</v>
      </c>
      <c r="O49" s="67">
        <f t="shared" si="5"/>
        <v>30</v>
      </c>
      <c r="P49" s="67">
        <f t="shared" si="5"/>
        <v>30</v>
      </c>
      <c r="Q49" s="67">
        <f t="shared" si="5"/>
        <v>30</v>
      </c>
    </row>
    <row r="50" spans="3:17" x14ac:dyDescent="0.2">
      <c r="C50" s="34"/>
      <c r="D50" s="34"/>
      <c r="E50" s="1"/>
      <c r="H50" s="35" t="s">
        <v>16</v>
      </c>
      <c r="I50" s="35"/>
      <c r="J50" s="28">
        <f>J47/J49*100</f>
        <v>60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</row>
    <row r="51" spans="3:17" x14ac:dyDescent="0.2">
      <c r="C51" s="34"/>
      <c r="D51" s="34"/>
      <c r="E51" s="1"/>
      <c r="H51" s="35" t="s">
        <v>17</v>
      </c>
      <c r="I51" s="35"/>
      <c r="J51" s="13">
        <f>J48/J49</f>
        <v>0.4</v>
      </c>
      <c r="K51" s="13">
        <f t="shared" ref="K51:Q51" si="6">K48/K49</f>
        <v>1</v>
      </c>
      <c r="L51" s="13">
        <f t="shared" si="6"/>
        <v>1</v>
      </c>
      <c r="M51" s="13">
        <f t="shared" si="6"/>
        <v>1</v>
      </c>
      <c r="N51" s="13">
        <f t="shared" si="6"/>
        <v>1</v>
      </c>
      <c r="O51" s="13">
        <f t="shared" si="6"/>
        <v>1</v>
      </c>
      <c r="P51" s="13">
        <f t="shared" si="6"/>
        <v>1</v>
      </c>
      <c r="Q51" s="13">
        <f t="shared" si="6"/>
        <v>1</v>
      </c>
    </row>
    <row r="52" spans="3:17" x14ac:dyDescent="0.2">
      <c r="C52" s="34"/>
      <c r="D52" s="34"/>
      <c r="E52" s="8"/>
    </row>
    <row r="53" spans="3:17" x14ac:dyDescent="0.2">
      <c r="C53" s="1"/>
      <c r="D53" s="1"/>
      <c r="E53" s="8"/>
      <c r="J53" s="36"/>
      <c r="K53" s="36"/>
      <c r="L53" s="36"/>
      <c r="M53" s="36"/>
      <c r="N53" s="36"/>
      <c r="O53" s="36"/>
      <c r="P53" s="36"/>
    </row>
    <row r="54" spans="3:17" x14ac:dyDescent="0.2">
      <c r="J54" s="33" t="s">
        <v>18</v>
      </c>
      <c r="K54" s="33"/>
      <c r="L54" s="33"/>
      <c r="M54" s="33"/>
      <c r="N54" s="33"/>
      <c r="O54" s="33"/>
      <c r="P54" s="33"/>
    </row>
  </sheetData>
  <mergeCells count="30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C50:D50"/>
    <mergeCell ref="H50:I50"/>
    <mergeCell ref="D45:I45"/>
    <mergeCell ref="D46:I46"/>
    <mergeCell ref="C47:D47"/>
    <mergeCell ref="H47:I47"/>
    <mergeCell ref="C48:D48"/>
    <mergeCell ref="H48:I48"/>
    <mergeCell ref="C49:E49"/>
    <mergeCell ref="H49:I49"/>
    <mergeCell ref="D39:I39"/>
    <mergeCell ref="D40:I40"/>
    <mergeCell ref="D41:I41"/>
    <mergeCell ref="J54:P54"/>
    <mergeCell ref="D42:I42"/>
    <mergeCell ref="C51:D51"/>
    <mergeCell ref="H51:I51"/>
    <mergeCell ref="C52:D52"/>
    <mergeCell ref="J53:P53"/>
    <mergeCell ref="D43:I43"/>
    <mergeCell ref="D44:I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54"/>
  <sheetViews>
    <sheetView topLeftCell="A7" zoomScaleNormal="100" workbookViewId="0">
      <selection activeCell="Y26" sqref="Y26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2.83203125" customWidth="1"/>
    <col min="9" max="9" width="4.1640625" customWidth="1"/>
    <col min="10" max="10" width="6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33203125" customWidth="1"/>
    <col min="19" max="19" width="10.1640625" customWidth="1"/>
  </cols>
  <sheetData>
    <row r="2" spans="2:23" ht="16" x14ac:dyDescent="0.2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23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23" x14ac:dyDescent="0.2">
      <c r="C4" t="s">
        <v>0</v>
      </c>
      <c r="D4" s="49" t="s">
        <v>137</v>
      </c>
      <c r="E4" s="49"/>
      <c r="F4" s="49"/>
      <c r="G4" s="49"/>
      <c r="I4" t="s">
        <v>1</v>
      </c>
      <c r="J4" s="45" t="s">
        <v>135</v>
      </c>
      <c r="K4" s="45"/>
      <c r="M4" t="s">
        <v>2</v>
      </c>
      <c r="N4" s="50">
        <v>45721</v>
      </c>
      <c r="O4" s="50"/>
    </row>
    <row r="5" spans="2:23" ht="6.75" customHeight="1" x14ac:dyDescent="0.2">
      <c r="D5" s="5"/>
      <c r="E5" s="5"/>
      <c r="F5" s="5"/>
      <c r="G5" s="5"/>
    </row>
    <row r="6" spans="2:23" x14ac:dyDescent="0.2">
      <c r="C6" t="s">
        <v>3</v>
      </c>
      <c r="D6" s="45" t="s">
        <v>136</v>
      </c>
      <c r="E6" s="45"/>
      <c r="F6" s="45"/>
      <c r="G6" s="45"/>
      <c r="I6" s="34" t="s">
        <v>22</v>
      </c>
      <c r="J6" s="34"/>
      <c r="K6" s="46" t="s">
        <v>27</v>
      </c>
      <c r="L6" s="46"/>
      <c r="M6" s="46"/>
      <c r="N6" s="46"/>
      <c r="O6" s="46"/>
      <c r="P6" s="46"/>
    </row>
    <row r="7" spans="2:23" ht="11.25" customHeight="1" x14ac:dyDescent="0.2"/>
    <row r="8" spans="2:23" x14ac:dyDescent="0.2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64"/>
      <c r="T8" s="64"/>
      <c r="U8" s="64"/>
      <c r="V8" s="64"/>
      <c r="W8" s="64"/>
    </row>
    <row r="9" spans="2:23" x14ac:dyDescent="0.2">
      <c r="B9" s="6">
        <v>1</v>
      </c>
      <c r="C9" s="3" t="s">
        <v>142</v>
      </c>
      <c r="D9" s="3" t="s">
        <v>143</v>
      </c>
      <c r="E9" s="4"/>
      <c r="F9" s="4"/>
      <c r="G9" s="4"/>
      <c r="H9" s="61"/>
      <c r="I9" s="6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0</v>
      </c>
      <c r="R9" s="16"/>
      <c r="S9" s="63"/>
      <c r="T9" s="65"/>
      <c r="U9" s="64"/>
      <c r="V9" s="64"/>
      <c r="W9" s="64"/>
    </row>
    <row r="10" spans="2:23" x14ac:dyDescent="0.2">
      <c r="B10" s="6">
        <f>B9+1</f>
        <v>2</v>
      </c>
      <c r="C10" s="3" t="s">
        <v>66</v>
      </c>
      <c r="D10" s="3" t="s">
        <v>86</v>
      </c>
      <c r="E10" s="4"/>
      <c r="F10" s="4"/>
      <c r="G10" s="4"/>
      <c r="H10" s="68"/>
      <c r="I10" s="6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SUM(J10:M10)/4</f>
        <v>0</v>
      </c>
      <c r="R10" s="16"/>
      <c r="S10" s="63"/>
      <c r="T10" s="65"/>
      <c r="U10" s="64"/>
      <c r="V10" s="64"/>
      <c r="W10" s="64"/>
    </row>
    <row r="11" spans="2:23" x14ac:dyDescent="0.2">
      <c r="B11" s="6">
        <f t="shared" ref="B11:B46" si="1">B10+1</f>
        <v>3</v>
      </c>
      <c r="C11" s="3" t="s">
        <v>67</v>
      </c>
      <c r="D11" s="3" t="s">
        <v>87</v>
      </c>
      <c r="E11" s="4"/>
      <c r="F11" s="4"/>
      <c r="G11" s="4"/>
      <c r="H11" s="68"/>
      <c r="I11" s="6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R11" s="16"/>
      <c r="S11" s="63"/>
      <c r="T11" s="63"/>
      <c r="U11" s="64"/>
      <c r="V11" s="64"/>
      <c r="W11" s="64"/>
    </row>
    <row r="12" spans="2:23" x14ac:dyDescent="0.2">
      <c r="B12" s="6">
        <f t="shared" si="1"/>
        <v>4</v>
      </c>
      <c r="C12" s="3" t="s">
        <v>68</v>
      </c>
      <c r="D12" s="3" t="s">
        <v>88</v>
      </c>
      <c r="E12" s="4"/>
      <c r="F12" s="4"/>
      <c r="G12" s="4"/>
      <c r="H12" s="68"/>
      <c r="I12" s="6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6"/>
      <c r="S12" s="63"/>
      <c r="T12" s="63"/>
      <c r="U12" s="64"/>
      <c r="V12" s="64"/>
      <c r="W12" s="64"/>
    </row>
    <row r="13" spans="2:23" x14ac:dyDescent="0.2">
      <c r="B13" s="6">
        <f t="shared" si="1"/>
        <v>5</v>
      </c>
      <c r="C13" s="3" t="s">
        <v>144</v>
      </c>
      <c r="D13" s="3" t="s">
        <v>145</v>
      </c>
      <c r="E13" s="4"/>
      <c r="F13" s="4"/>
      <c r="G13" s="4"/>
      <c r="H13" s="68"/>
      <c r="I13" s="6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  <c r="R13" s="16"/>
      <c r="S13" s="63"/>
      <c r="T13" s="63"/>
      <c r="U13" s="64"/>
      <c r="V13" s="64"/>
      <c r="W13" s="64"/>
    </row>
    <row r="14" spans="2:23" x14ac:dyDescent="0.2">
      <c r="B14" s="6">
        <f t="shared" si="1"/>
        <v>6</v>
      </c>
      <c r="C14" s="3" t="s">
        <v>26</v>
      </c>
      <c r="D14" s="3" t="s">
        <v>64</v>
      </c>
      <c r="E14" s="4"/>
      <c r="F14" s="4"/>
      <c r="G14" s="4"/>
      <c r="H14" s="68"/>
      <c r="I14" s="6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6"/>
      <c r="S14" s="63"/>
      <c r="T14" s="63"/>
      <c r="U14" s="64"/>
      <c r="V14" s="64"/>
      <c r="W14" s="64"/>
    </row>
    <row r="15" spans="2:23" x14ac:dyDescent="0.2">
      <c r="B15" s="6">
        <f t="shared" si="1"/>
        <v>7</v>
      </c>
      <c r="C15" s="3" t="s">
        <v>69</v>
      </c>
      <c r="D15" s="3" t="s">
        <v>89</v>
      </c>
      <c r="E15" s="4"/>
      <c r="F15" s="4"/>
      <c r="G15" s="4"/>
      <c r="H15" s="68"/>
      <c r="I15" s="68"/>
      <c r="J15" s="4">
        <v>79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19.75</v>
      </c>
      <c r="R15" s="16"/>
      <c r="S15" s="63"/>
      <c r="T15" s="63"/>
      <c r="U15" s="64"/>
      <c r="V15" s="64"/>
      <c r="W15" s="64"/>
    </row>
    <row r="16" spans="2:23" x14ac:dyDescent="0.2">
      <c r="B16" s="6">
        <v>8</v>
      </c>
      <c r="C16" s="3" t="s">
        <v>70</v>
      </c>
      <c r="D16" s="3" t="s">
        <v>90</v>
      </c>
      <c r="E16" s="4"/>
      <c r="F16" s="4"/>
      <c r="G16" s="4"/>
      <c r="H16" s="68"/>
      <c r="I16" s="68"/>
      <c r="J16" s="4">
        <v>77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19.25</v>
      </c>
      <c r="R16" s="16"/>
      <c r="S16" s="63"/>
      <c r="T16" s="63"/>
      <c r="U16" s="64"/>
      <c r="V16" s="64"/>
      <c r="W16" s="64"/>
    </row>
    <row r="17" spans="2:23" x14ac:dyDescent="0.2">
      <c r="B17" s="6">
        <v>9</v>
      </c>
      <c r="C17" s="3" t="s">
        <v>71</v>
      </c>
      <c r="D17" s="3" t="s">
        <v>91</v>
      </c>
      <c r="E17" s="4"/>
      <c r="F17" s="4"/>
      <c r="G17" s="4"/>
      <c r="H17" s="68"/>
      <c r="I17" s="6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  <c r="R17" s="16"/>
      <c r="S17" s="63"/>
      <c r="T17" s="63"/>
      <c r="U17" s="64"/>
      <c r="V17" s="64"/>
      <c r="W17" s="64"/>
    </row>
    <row r="18" spans="2:23" x14ac:dyDescent="0.2">
      <c r="B18" s="6">
        <v>10</v>
      </c>
      <c r="C18" s="3" t="s">
        <v>72</v>
      </c>
      <c r="D18" s="3" t="s">
        <v>92</v>
      </c>
      <c r="E18" s="4"/>
      <c r="F18" s="4"/>
      <c r="G18" s="4"/>
      <c r="H18" s="68"/>
      <c r="I18" s="68"/>
      <c r="J18" s="4">
        <v>82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20.5</v>
      </c>
      <c r="R18" s="16"/>
      <c r="S18" s="63"/>
      <c r="T18" s="63"/>
      <c r="U18" s="64"/>
      <c r="V18" s="64"/>
      <c r="W18" s="64"/>
    </row>
    <row r="19" spans="2:23" x14ac:dyDescent="0.2">
      <c r="B19" s="6">
        <v>11</v>
      </c>
      <c r="C19" s="3" t="s">
        <v>73</v>
      </c>
      <c r="D19" s="3" t="s">
        <v>93</v>
      </c>
      <c r="E19" s="4"/>
      <c r="F19" s="4"/>
      <c r="G19" s="4"/>
      <c r="H19" s="68"/>
      <c r="I19" s="68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  <c r="R19" s="16"/>
      <c r="S19" s="63"/>
      <c r="T19" s="63"/>
      <c r="U19" s="64"/>
      <c r="V19" s="64"/>
      <c r="W19" s="64"/>
    </row>
    <row r="20" spans="2:23" x14ac:dyDescent="0.2">
      <c r="B20" s="6">
        <f t="shared" si="1"/>
        <v>12</v>
      </c>
      <c r="C20" s="3" t="s">
        <v>74</v>
      </c>
      <c r="D20" s="3" t="s">
        <v>94</v>
      </c>
      <c r="E20" s="4"/>
      <c r="F20" s="4"/>
      <c r="G20" s="4"/>
      <c r="H20" s="68"/>
      <c r="I20" s="68"/>
      <c r="J20" s="4">
        <v>73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18.25</v>
      </c>
      <c r="S20" s="63"/>
      <c r="T20" s="63"/>
      <c r="U20" s="64"/>
      <c r="V20" s="64"/>
      <c r="W20" s="64"/>
    </row>
    <row r="21" spans="2:23" x14ac:dyDescent="0.2">
      <c r="B21" s="6">
        <f t="shared" si="1"/>
        <v>13</v>
      </c>
      <c r="C21" s="3" t="s">
        <v>75</v>
      </c>
      <c r="D21" s="3" t="s">
        <v>95</v>
      </c>
      <c r="E21" s="4"/>
      <c r="F21" s="4"/>
      <c r="G21" s="4"/>
      <c r="H21" s="68"/>
      <c r="I21" s="6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R21" s="16"/>
      <c r="S21" s="63"/>
      <c r="T21" s="63"/>
      <c r="U21" s="64"/>
      <c r="V21" s="64"/>
      <c r="W21" s="64"/>
    </row>
    <row r="22" spans="2:23" x14ac:dyDescent="0.2">
      <c r="B22" s="6">
        <f t="shared" si="1"/>
        <v>14</v>
      </c>
      <c r="C22" s="3" t="s">
        <v>148</v>
      </c>
      <c r="D22" s="3" t="s">
        <v>149</v>
      </c>
      <c r="E22" s="4"/>
      <c r="F22" s="4"/>
      <c r="G22" s="4"/>
      <c r="H22" s="68"/>
      <c r="I22" s="6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16"/>
      <c r="S22" s="63"/>
      <c r="T22" s="65"/>
      <c r="U22" s="64"/>
      <c r="V22" s="64"/>
      <c r="W22" s="64"/>
    </row>
    <row r="23" spans="2:23" x14ac:dyDescent="0.2">
      <c r="B23" s="6">
        <f t="shared" si="1"/>
        <v>15</v>
      </c>
      <c r="C23" s="3" t="s">
        <v>76</v>
      </c>
      <c r="D23" s="3" t="s">
        <v>96</v>
      </c>
      <c r="E23" s="4"/>
      <c r="F23" s="4"/>
      <c r="G23" s="4"/>
      <c r="H23" s="68"/>
      <c r="I23" s="68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17.5</v>
      </c>
      <c r="R23" s="16"/>
      <c r="S23" s="63"/>
      <c r="T23" s="63"/>
      <c r="U23" s="64"/>
      <c r="V23" s="64"/>
      <c r="W23" s="64"/>
    </row>
    <row r="24" spans="2:23" x14ac:dyDescent="0.2">
      <c r="B24" s="6">
        <f t="shared" si="1"/>
        <v>16</v>
      </c>
      <c r="C24" s="3" t="s">
        <v>77</v>
      </c>
      <c r="D24" s="3" t="s">
        <v>97</v>
      </c>
      <c r="E24" s="4"/>
      <c r="F24" s="4"/>
      <c r="G24" s="4"/>
      <c r="H24" s="68"/>
      <c r="I24" s="6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R24" s="16"/>
      <c r="S24" s="63"/>
      <c r="T24" s="63"/>
      <c r="U24" s="64"/>
      <c r="V24" s="64"/>
      <c r="W24" s="64"/>
    </row>
    <row r="25" spans="2:23" x14ac:dyDescent="0.2">
      <c r="B25" s="6">
        <f t="shared" si="1"/>
        <v>17</v>
      </c>
      <c r="C25" s="3" t="s">
        <v>150</v>
      </c>
      <c r="D25" s="3" t="s">
        <v>151</v>
      </c>
      <c r="E25" s="4"/>
      <c r="F25" s="4"/>
      <c r="G25" s="4"/>
      <c r="H25" s="68"/>
      <c r="I25" s="68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  <c r="R25" s="16"/>
      <c r="S25" s="65"/>
      <c r="T25" s="65"/>
      <c r="U25" s="64"/>
      <c r="V25" s="64"/>
      <c r="W25" s="64"/>
    </row>
    <row r="26" spans="2:23" x14ac:dyDescent="0.2">
      <c r="B26" s="6">
        <f t="shared" si="1"/>
        <v>18</v>
      </c>
      <c r="C26" s="3" t="s">
        <v>154</v>
      </c>
      <c r="D26" s="3" t="s">
        <v>155</v>
      </c>
      <c r="E26" s="4"/>
      <c r="F26" s="4"/>
      <c r="G26" s="4"/>
      <c r="H26" s="68"/>
      <c r="I26" s="68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17.5</v>
      </c>
      <c r="R26" s="16"/>
      <c r="S26" s="63"/>
      <c r="T26" s="63"/>
      <c r="U26" s="64"/>
      <c r="V26" s="64"/>
      <c r="W26" s="64"/>
    </row>
    <row r="27" spans="2:23" x14ac:dyDescent="0.2">
      <c r="B27" s="6">
        <f t="shared" si="1"/>
        <v>19</v>
      </c>
      <c r="C27" s="3" t="s">
        <v>156</v>
      </c>
      <c r="D27" s="3" t="s">
        <v>157</v>
      </c>
      <c r="E27" s="3"/>
      <c r="F27" s="3"/>
      <c r="G27" s="4"/>
      <c r="H27" s="68"/>
      <c r="I27" s="68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  <c r="S27" s="65"/>
      <c r="T27" s="65"/>
      <c r="U27" s="65"/>
      <c r="V27" s="65"/>
      <c r="W27" s="64"/>
    </row>
    <row r="28" spans="2:23" x14ac:dyDescent="0.2">
      <c r="B28" s="6">
        <f t="shared" si="1"/>
        <v>20</v>
      </c>
      <c r="C28" s="3" t="s">
        <v>78</v>
      </c>
      <c r="D28" s="3" t="s">
        <v>98</v>
      </c>
      <c r="E28" s="4"/>
      <c r="F28" s="4"/>
      <c r="G28" s="4"/>
      <c r="H28" s="68"/>
      <c r="I28" s="68"/>
      <c r="J28" s="4">
        <v>88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</v>
      </c>
      <c r="S28" s="63"/>
      <c r="T28" s="63"/>
      <c r="U28" s="64"/>
      <c r="V28" s="64"/>
      <c r="W28" s="64"/>
    </row>
    <row r="29" spans="2:23" x14ac:dyDescent="0.2">
      <c r="B29" s="6">
        <f t="shared" si="1"/>
        <v>21</v>
      </c>
      <c r="C29" s="3" t="s">
        <v>79</v>
      </c>
      <c r="D29" s="3" t="s">
        <v>99</v>
      </c>
      <c r="E29" s="3"/>
      <c r="F29" s="4"/>
      <c r="G29" s="4"/>
      <c r="H29" s="68"/>
      <c r="I29" s="68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  <c r="S29" s="63"/>
      <c r="T29" s="65"/>
      <c r="U29" s="65"/>
      <c r="V29" s="64"/>
      <c r="W29" s="64"/>
    </row>
    <row r="30" spans="2:23" x14ac:dyDescent="0.2">
      <c r="B30" s="6">
        <f t="shared" si="1"/>
        <v>22</v>
      </c>
      <c r="C30" s="3" t="s">
        <v>80</v>
      </c>
      <c r="D30" s="3" t="s">
        <v>100</v>
      </c>
      <c r="E30" s="4"/>
      <c r="F30" s="4"/>
      <c r="G30" s="4"/>
      <c r="H30" s="68"/>
      <c r="I30" s="68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</v>
      </c>
      <c r="S30" s="63"/>
      <c r="T30" s="63"/>
      <c r="U30" s="64"/>
      <c r="V30" s="64"/>
      <c r="W30" s="64"/>
    </row>
    <row r="31" spans="2:23" x14ac:dyDescent="0.2">
      <c r="B31" s="6">
        <f t="shared" si="1"/>
        <v>23</v>
      </c>
      <c r="C31" s="3" t="s">
        <v>81</v>
      </c>
      <c r="D31" s="3" t="s">
        <v>101</v>
      </c>
      <c r="E31" s="3"/>
      <c r="F31" s="3"/>
      <c r="G31" s="4"/>
      <c r="H31" s="68"/>
      <c r="I31" s="68"/>
      <c r="J31" s="4">
        <v>81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20.25</v>
      </c>
      <c r="S31" s="63"/>
      <c r="T31" s="63"/>
      <c r="U31" s="63"/>
      <c r="V31" s="64"/>
      <c r="W31" s="64"/>
    </row>
    <row r="32" spans="2:23" x14ac:dyDescent="0.2">
      <c r="B32" s="6">
        <f t="shared" si="1"/>
        <v>24</v>
      </c>
      <c r="C32" s="3" t="s">
        <v>82</v>
      </c>
      <c r="D32" s="3" t="s">
        <v>102</v>
      </c>
      <c r="E32" s="3"/>
      <c r="F32" s="4"/>
      <c r="G32" s="4"/>
      <c r="H32" s="68"/>
      <c r="I32" s="68"/>
      <c r="J32" s="4">
        <v>77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19.25</v>
      </c>
      <c r="S32" s="63"/>
      <c r="T32" s="63"/>
      <c r="U32" s="63"/>
      <c r="V32" s="64"/>
      <c r="W32" s="64"/>
    </row>
    <row r="33" spans="2:23" x14ac:dyDescent="0.2">
      <c r="B33" s="6">
        <f t="shared" si="1"/>
        <v>25</v>
      </c>
      <c r="C33" s="3" t="s">
        <v>83</v>
      </c>
      <c r="D33" s="3" t="s">
        <v>103</v>
      </c>
      <c r="E33" s="3"/>
      <c r="F33" s="4"/>
      <c r="G33" s="4"/>
      <c r="H33" s="68"/>
      <c r="I33" s="68"/>
      <c r="J33" s="4">
        <v>86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21.5</v>
      </c>
      <c r="S33" s="63"/>
      <c r="T33" s="63"/>
      <c r="U33" s="63"/>
      <c r="V33" s="64"/>
      <c r="W33" s="64"/>
    </row>
    <row r="34" spans="2:23" x14ac:dyDescent="0.2">
      <c r="B34" s="6">
        <f t="shared" si="1"/>
        <v>26</v>
      </c>
      <c r="C34" s="3" t="s">
        <v>84</v>
      </c>
      <c r="D34" s="3" t="s">
        <v>104</v>
      </c>
      <c r="E34" s="3"/>
      <c r="F34" s="3"/>
      <c r="G34" s="3"/>
      <c r="H34" s="68"/>
      <c r="I34" s="68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17.5</v>
      </c>
      <c r="S34" s="63"/>
      <c r="T34" s="63"/>
      <c r="U34" s="63"/>
      <c r="V34" s="64"/>
      <c r="W34" s="64"/>
    </row>
    <row r="35" spans="2:23" x14ac:dyDescent="0.2">
      <c r="B35" s="6">
        <f t="shared" si="1"/>
        <v>27</v>
      </c>
      <c r="C35" s="3" t="s">
        <v>85</v>
      </c>
      <c r="D35" s="3" t="s">
        <v>105</v>
      </c>
      <c r="E35" s="3"/>
      <c r="F35" s="3"/>
      <c r="G35" s="3"/>
      <c r="H35" s="68"/>
      <c r="I35" s="68"/>
      <c r="J35" s="4">
        <v>86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21.5</v>
      </c>
      <c r="S35" s="63"/>
      <c r="T35" s="63"/>
      <c r="U35" s="63"/>
      <c r="V35" s="63"/>
      <c r="W35" s="64"/>
    </row>
    <row r="36" spans="2:23" x14ac:dyDescent="0.2">
      <c r="B36" s="6">
        <f>B35+1</f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21"/>
    </row>
    <row r="37" spans="2:23" x14ac:dyDescent="0.2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21"/>
    </row>
    <row r="38" spans="2:23" x14ac:dyDescent="0.2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21"/>
    </row>
    <row r="39" spans="2:23" x14ac:dyDescent="0.2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21"/>
    </row>
    <row r="40" spans="2:23" x14ac:dyDescent="0.2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21"/>
    </row>
    <row r="43" spans="2:23" x14ac:dyDescent="0.2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f t="shared" si="1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21"/>
    </row>
    <row r="46" spans="2:23" x14ac:dyDescent="0.2">
      <c r="B46" s="6">
        <f t="shared" si="1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21"/>
    </row>
    <row r="47" spans="2:23" x14ac:dyDescent="0.2">
      <c r="B47" s="6">
        <v>39</v>
      </c>
      <c r="C47" s="3"/>
      <c r="D47" s="38"/>
      <c r="E47" s="39"/>
      <c r="F47" s="39"/>
      <c r="G47" s="39"/>
      <c r="H47" s="39"/>
      <c r="I47" s="40"/>
      <c r="J47" s="11">
        <v>0</v>
      </c>
      <c r="K47" s="11">
        <f t="shared" ref="J47:Q47" si="2">COUNTIF(K9:K46,"&gt;=70")</f>
        <v>0</v>
      </c>
      <c r="L47" s="11">
        <f t="shared" si="2"/>
        <v>0</v>
      </c>
      <c r="M47" s="11">
        <f t="shared" si="2"/>
        <v>0</v>
      </c>
      <c r="N47" s="11">
        <f t="shared" si="2"/>
        <v>0</v>
      </c>
      <c r="O47" s="11">
        <f t="shared" si="2"/>
        <v>0</v>
      </c>
      <c r="P47" s="11">
        <f t="shared" si="2"/>
        <v>0</v>
      </c>
      <c r="Q47" s="11">
        <f t="shared" si="2"/>
        <v>0</v>
      </c>
    </row>
    <row r="48" spans="2:23" x14ac:dyDescent="0.2">
      <c r="C48" s="34"/>
      <c r="D48" s="34"/>
      <c r="E48" s="1"/>
      <c r="H48" s="56" t="s">
        <v>19</v>
      </c>
      <c r="I48" s="56"/>
      <c r="J48" s="11">
        <f>COUNTIF(J9:J46,"&gt;=70")</f>
        <v>14</v>
      </c>
      <c r="K48" s="11">
        <f t="shared" ref="K48:P48" si="3">COUNTIF(K11:K46,"&gt;=70")</f>
        <v>0</v>
      </c>
      <c r="L48" s="11">
        <f t="shared" si="3"/>
        <v>0</v>
      </c>
      <c r="M48" s="11">
        <f t="shared" si="3"/>
        <v>0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2">
        <v>0</v>
      </c>
    </row>
    <row r="49" spans="3:17" x14ac:dyDescent="0.2">
      <c r="C49" s="34"/>
      <c r="D49" s="34"/>
      <c r="E49" s="8"/>
      <c r="H49" s="43" t="s">
        <v>20</v>
      </c>
      <c r="I49" s="43"/>
      <c r="J49" s="12">
        <f t="shared" ref="J49:Q49" si="4">COUNTIF(J9:J46,"&lt;70")</f>
        <v>13</v>
      </c>
      <c r="K49" s="12">
        <f t="shared" si="4"/>
        <v>27</v>
      </c>
      <c r="L49" s="12">
        <f t="shared" si="4"/>
        <v>27</v>
      </c>
      <c r="M49" s="12">
        <f t="shared" si="4"/>
        <v>27</v>
      </c>
      <c r="N49" s="12">
        <f t="shared" si="4"/>
        <v>27</v>
      </c>
      <c r="O49" s="12">
        <f t="shared" si="4"/>
        <v>27</v>
      </c>
      <c r="P49" s="12">
        <f t="shared" si="4"/>
        <v>27</v>
      </c>
      <c r="Q49" s="12">
        <f t="shared" si="4"/>
        <v>27</v>
      </c>
    </row>
    <row r="50" spans="3:17" x14ac:dyDescent="0.2">
      <c r="C50" s="34"/>
      <c r="D50" s="34"/>
      <c r="E50" s="34"/>
      <c r="H50" s="43" t="s">
        <v>21</v>
      </c>
      <c r="I50" s="43"/>
      <c r="J50" s="67">
        <f>(J48+J49)</f>
        <v>27</v>
      </c>
      <c r="K50" s="67">
        <f t="shared" ref="K50:Q50" si="5">(K48+K49)</f>
        <v>27</v>
      </c>
      <c r="L50" s="67">
        <f t="shared" si="5"/>
        <v>27</v>
      </c>
      <c r="M50" s="67">
        <f t="shared" si="5"/>
        <v>27</v>
      </c>
      <c r="N50" s="67">
        <f t="shared" si="5"/>
        <v>27</v>
      </c>
      <c r="O50" s="67">
        <f t="shared" si="5"/>
        <v>27</v>
      </c>
      <c r="P50" s="67">
        <f t="shared" si="5"/>
        <v>27</v>
      </c>
      <c r="Q50" s="67">
        <f t="shared" si="5"/>
        <v>27</v>
      </c>
    </row>
    <row r="51" spans="3:17" x14ac:dyDescent="0.2">
      <c r="C51" s="34"/>
      <c r="D51" s="34"/>
      <c r="E51" s="1"/>
      <c r="H51" s="35" t="s">
        <v>16</v>
      </c>
      <c r="I51" s="35"/>
      <c r="J51" s="28">
        <f>J48/J50*100</f>
        <v>51.851851851851848</v>
      </c>
      <c r="K51" s="19">
        <f t="shared" ref="K51:Q51" si="6">K48/K50*100</f>
        <v>0</v>
      </c>
      <c r="L51" s="19">
        <f t="shared" si="6"/>
        <v>0</v>
      </c>
      <c r="M51" s="19">
        <f t="shared" si="6"/>
        <v>0</v>
      </c>
      <c r="N51" s="19">
        <f t="shared" si="6"/>
        <v>0</v>
      </c>
      <c r="O51" s="19">
        <f t="shared" si="6"/>
        <v>0</v>
      </c>
      <c r="P51" s="19">
        <f t="shared" si="6"/>
        <v>0</v>
      </c>
      <c r="Q51" s="19">
        <f t="shared" si="6"/>
        <v>0</v>
      </c>
    </row>
    <row r="52" spans="3:17" x14ac:dyDescent="0.2">
      <c r="C52" s="34"/>
      <c r="D52" s="34"/>
      <c r="E52" s="1"/>
      <c r="H52" s="35" t="s">
        <v>17</v>
      </c>
      <c r="I52" s="35"/>
      <c r="J52" s="13">
        <f>J49/J50</f>
        <v>0.48148148148148145</v>
      </c>
      <c r="K52" s="13">
        <f t="shared" ref="K52:Q52" si="7">K49/K50</f>
        <v>1</v>
      </c>
      <c r="L52" s="13">
        <f t="shared" si="7"/>
        <v>1</v>
      </c>
      <c r="M52" s="13">
        <f t="shared" si="7"/>
        <v>1</v>
      </c>
      <c r="N52" s="13">
        <f t="shared" si="7"/>
        <v>1</v>
      </c>
      <c r="O52" s="13">
        <f t="shared" si="7"/>
        <v>1</v>
      </c>
      <c r="P52" s="13">
        <f t="shared" si="7"/>
        <v>1</v>
      </c>
      <c r="Q52" s="13">
        <f t="shared" si="7"/>
        <v>1</v>
      </c>
    </row>
    <row r="53" spans="3:17" x14ac:dyDescent="0.2">
      <c r="C53" s="34"/>
      <c r="D53" s="34"/>
      <c r="E53" s="8"/>
      <c r="J53" s="36"/>
      <c r="K53" s="36"/>
      <c r="L53" s="36"/>
      <c r="M53" s="36"/>
      <c r="N53" s="36"/>
      <c r="O53" s="36"/>
      <c r="P53" s="36"/>
    </row>
    <row r="54" spans="3:17" x14ac:dyDescent="0.2">
      <c r="C54" s="1"/>
      <c r="D54" s="1"/>
      <c r="E54" s="8"/>
      <c r="J54" s="33" t="s">
        <v>18</v>
      </c>
      <c r="K54" s="33"/>
      <c r="L54" s="33"/>
      <c r="M54" s="33"/>
      <c r="N54" s="33"/>
      <c r="O54" s="33"/>
      <c r="P54" s="33"/>
    </row>
  </sheetData>
  <mergeCells count="34">
    <mergeCell ref="D40:I40"/>
    <mergeCell ref="D41:I41"/>
    <mergeCell ref="D42:I42"/>
    <mergeCell ref="D43:I43"/>
    <mergeCell ref="D47:I47"/>
    <mergeCell ref="D44:I44"/>
    <mergeCell ref="D45:I45"/>
    <mergeCell ref="D46:I46"/>
    <mergeCell ref="C48:D48"/>
    <mergeCell ref="H48:I48"/>
    <mergeCell ref="J54:P54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3:P53"/>
    <mergeCell ref="D39:I39"/>
    <mergeCell ref="D36:I36"/>
    <mergeCell ref="D37:I37"/>
    <mergeCell ref="D38:I3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7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56"/>
  <sheetViews>
    <sheetView zoomScaleNormal="100" workbookViewId="0">
      <selection activeCell="Z38" sqref="Z38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7" width="7.6640625" customWidth="1"/>
    <col min="8" max="8" width="3.6640625" customWidth="1"/>
    <col min="9" max="9" width="2.832031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7" customWidth="1"/>
    <col min="20" max="20" width="5.5" customWidth="1"/>
    <col min="21" max="21" width="6.83203125" customWidth="1"/>
  </cols>
  <sheetData>
    <row r="2" spans="2:27" ht="16" x14ac:dyDescent="0.2">
      <c r="B2" s="47" t="s">
        <v>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7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7" x14ac:dyDescent="0.2">
      <c r="C4" t="s">
        <v>0</v>
      </c>
      <c r="D4" s="49" t="s">
        <v>138</v>
      </c>
      <c r="E4" s="49"/>
      <c r="F4" s="49"/>
      <c r="G4" s="49"/>
      <c r="I4" t="s">
        <v>1</v>
      </c>
      <c r="J4" s="45" t="s">
        <v>139</v>
      </c>
      <c r="K4" s="45"/>
      <c r="M4" t="s">
        <v>2</v>
      </c>
      <c r="N4" s="50">
        <v>45721</v>
      </c>
      <c r="O4" s="50"/>
    </row>
    <row r="5" spans="2:27" ht="6.75" customHeight="1" x14ac:dyDescent="0.2">
      <c r="D5" s="5"/>
      <c r="E5" s="5"/>
      <c r="F5" s="5"/>
      <c r="G5" s="5"/>
    </row>
    <row r="6" spans="2:27" x14ac:dyDescent="0.2">
      <c r="C6" t="s">
        <v>3</v>
      </c>
      <c r="D6" s="45" t="s">
        <v>136</v>
      </c>
      <c r="E6" s="45"/>
      <c r="F6" s="45"/>
      <c r="G6" s="45"/>
      <c r="I6" s="34" t="s">
        <v>22</v>
      </c>
      <c r="J6" s="34"/>
      <c r="K6" s="46" t="s">
        <v>27</v>
      </c>
      <c r="L6" s="46"/>
      <c r="M6" s="46"/>
      <c r="N6" s="46"/>
      <c r="O6" s="46"/>
      <c r="P6" s="46"/>
    </row>
    <row r="7" spans="2:27" ht="11.25" customHeight="1" x14ac:dyDescent="0.2">
      <c r="R7" s="65"/>
      <c r="S7" s="64"/>
      <c r="T7" s="64"/>
      <c r="U7" s="64"/>
      <c r="V7" s="64"/>
      <c r="W7" s="1"/>
    </row>
    <row r="8" spans="2:27" x14ac:dyDescent="0.2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6"/>
      <c r="S8" s="1"/>
      <c r="T8" s="1"/>
      <c r="U8" s="1"/>
      <c r="V8" s="18"/>
      <c r="W8" s="1"/>
      <c r="X8" s="1"/>
      <c r="Y8" s="1"/>
      <c r="Z8" s="1"/>
      <c r="AA8" s="18"/>
    </row>
    <row r="9" spans="2:27" x14ac:dyDescent="0.2">
      <c r="B9" s="3">
        <v>1</v>
      </c>
      <c r="C9" s="3" t="s">
        <v>29</v>
      </c>
      <c r="D9" s="3" t="s">
        <v>30</v>
      </c>
      <c r="E9" s="4"/>
      <c r="F9" s="69"/>
      <c r="G9" s="4"/>
      <c r="H9" s="3"/>
      <c r="I9" s="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66">
        <f>SUM(J9:L9)/3</f>
        <v>0</v>
      </c>
      <c r="R9" s="16"/>
      <c r="U9" s="1"/>
      <c r="V9" s="18"/>
      <c r="W9" s="1"/>
      <c r="X9" s="1"/>
      <c r="Y9" s="1"/>
      <c r="Z9" s="1"/>
      <c r="AA9" s="18"/>
    </row>
    <row r="10" spans="2:27" x14ac:dyDescent="0.2">
      <c r="B10" s="6">
        <v>2</v>
      </c>
      <c r="C10" s="3" t="s">
        <v>31</v>
      </c>
      <c r="D10" s="3" t="s">
        <v>32</v>
      </c>
      <c r="E10" s="4"/>
      <c r="F10" s="69"/>
      <c r="G10" s="4"/>
      <c r="H10" s="22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66">
        <f t="shared" ref="Q10:Q29" si="0">SUM(J10:L10)/3</f>
        <v>0</v>
      </c>
      <c r="R10" s="16"/>
      <c r="U10" s="1"/>
      <c r="V10" s="18"/>
      <c r="W10" s="1"/>
      <c r="X10" s="1"/>
      <c r="Y10" s="1"/>
      <c r="Z10" s="1"/>
      <c r="AA10" s="17"/>
    </row>
    <row r="11" spans="2:27" x14ac:dyDescent="0.2">
      <c r="B11" s="6">
        <v>3</v>
      </c>
      <c r="C11" s="3" t="s">
        <v>33</v>
      </c>
      <c r="D11" s="3" t="s">
        <v>34</v>
      </c>
      <c r="E11" s="4"/>
      <c r="F11" s="69"/>
      <c r="G11" s="4"/>
      <c r="H11" s="22"/>
      <c r="I11" s="2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66">
        <f t="shared" si="0"/>
        <v>0</v>
      </c>
      <c r="R11" s="16"/>
      <c r="U11" s="1"/>
      <c r="V11" s="18"/>
      <c r="W11" s="1"/>
      <c r="X11" s="1"/>
      <c r="Y11" s="1"/>
      <c r="Z11" s="1"/>
      <c r="AA11" s="17"/>
    </row>
    <row r="12" spans="2:27" x14ac:dyDescent="0.2">
      <c r="B12" s="6">
        <v>4</v>
      </c>
      <c r="C12" s="3" t="s">
        <v>35</v>
      </c>
      <c r="D12" s="3" t="s">
        <v>36</v>
      </c>
      <c r="E12" s="4"/>
      <c r="F12" s="69"/>
      <c r="G12" s="4"/>
      <c r="H12" s="22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66">
        <f t="shared" si="0"/>
        <v>0</v>
      </c>
      <c r="U12" s="1"/>
      <c r="V12" s="18"/>
      <c r="W12" s="1"/>
      <c r="AA12" s="17"/>
    </row>
    <row r="13" spans="2:27" x14ac:dyDescent="0.2">
      <c r="B13" s="6">
        <v>5</v>
      </c>
      <c r="C13" s="3" t="s">
        <v>37</v>
      </c>
      <c r="D13" s="3" t="s">
        <v>38</v>
      </c>
      <c r="E13" s="4"/>
      <c r="F13" s="69"/>
      <c r="G13" s="4"/>
      <c r="H13" s="22"/>
      <c r="I13" s="2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66">
        <f t="shared" si="0"/>
        <v>0</v>
      </c>
      <c r="R13" s="16"/>
      <c r="U13" s="1"/>
      <c r="V13" s="18"/>
      <c r="W13" s="1"/>
      <c r="X13" s="1"/>
      <c r="Y13" s="1"/>
      <c r="Z13" s="1"/>
      <c r="AA13" s="17"/>
    </row>
    <row r="14" spans="2:27" x14ac:dyDescent="0.2">
      <c r="B14" s="6">
        <v>6</v>
      </c>
      <c r="C14" s="3" t="s">
        <v>39</v>
      </c>
      <c r="D14" s="3" t="s">
        <v>40</v>
      </c>
      <c r="E14" s="4"/>
      <c r="F14" s="69"/>
      <c r="G14" s="4"/>
      <c r="H14" s="22"/>
      <c r="I14" s="22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66">
        <f t="shared" si="0"/>
        <v>0</v>
      </c>
      <c r="R14" s="16"/>
      <c r="U14" s="1"/>
      <c r="V14" s="18"/>
      <c r="W14" s="1"/>
      <c r="X14" s="1"/>
      <c r="Y14" s="1"/>
      <c r="Z14" s="1"/>
      <c r="AA14" s="17"/>
    </row>
    <row r="15" spans="2:27" x14ac:dyDescent="0.2">
      <c r="B15" s="6">
        <v>7</v>
      </c>
      <c r="C15" s="3" t="s">
        <v>106</v>
      </c>
      <c r="D15" s="3" t="s">
        <v>41</v>
      </c>
      <c r="E15" s="4"/>
      <c r="F15" s="69"/>
      <c r="G15" s="4"/>
      <c r="H15" s="22"/>
      <c r="I15" s="2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66">
        <f t="shared" si="0"/>
        <v>0</v>
      </c>
      <c r="R15" s="16"/>
      <c r="U15" s="1"/>
      <c r="V15" s="18"/>
      <c r="W15" s="1"/>
      <c r="X15" s="1"/>
      <c r="Y15" s="1"/>
      <c r="Z15" s="1"/>
      <c r="AA15" s="17"/>
    </row>
    <row r="16" spans="2:27" x14ac:dyDescent="0.2">
      <c r="B16" s="6">
        <v>8</v>
      </c>
      <c r="C16" s="3" t="s">
        <v>42</v>
      </c>
      <c r="D16" s="3" t="s">
        <v>43</v>
      </c>
      <c r="E16" s="4"/>
      <c r="F16" s="69"/>
      <c r="G16" s="4"/>
      <c r="H16" s="22"/>
      <c r="I16" s="2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66">
        <f t="shared" si="0"/>
        <v>0</v>
      </c>
      <c r="R16" s="16"/>
      <c r="U16" s="1"/>
      <c r="V16" s="18"/>
      <c r="W16" s="1"/>
      <c r="X16" s="1"/>
      <c r="Y16" s="1"/>
      <c r="Z16" s="1"/>
      <c r="AA16" s="17"/>
    </row>
    <row r="17" spans="2:27" x14ac:dyDescent="0.2">
      <c r="B17" s="6">
        <v>9</v>
      </c>
      <c r="C17" s="3" t="s">
        <v>44</v>
      </c>
      <c r="D17" s="3" t="s">
        <v>45</v>
      </c>
      <c r="E17" s="4"/>
      <c r="F17" s="69"/>
      <c r="G17" s="4"/>
      <c r="H17" s="61"/>
      <c r="I17" s="6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66">
        <f t="shared" si="0"/>
        <v>0</v>
      </c>
      <c r="R17" s="16"/>
      <c r="U17" s="1"/>
      <c r="V17" s="18"/>
      <c r="W17" s="1"/>
      <c r="X17" s="1"/>
      <c r="Y17" s="1"/>
      <c r="Z17" s="1"/>
      <c r="AA17" s="17"/>
    </row>
    <row r="18" spans="2:27" x14ac:dyDescent="0.2">
      <c r="B18" s="6">
        <v>10</v>
      </c>
      <c r="C18" s="3" t="s">
        <v>46</v>
      </c>
      <c r="D18" s="3" t="s">
        <v>47</v>
      </c>
      <c r="E18" s="4"/>
      <c r="F18" s="69"/>
      <c r="G18" s="4"/>
      <c r="H18" s="22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66">
        <f t="shared" si="0"/>
        <v>0</v>
      </c>
      <c r="R18" s="16"/>
      <c r="U18" s="1"/>
      <c r="V18" s="18"/>
      <c r="W18" s="1"/>
      <c r="X18" s="1"/>
      <c r="Y18" s="1"/>
      <c r="Z18" s="1"/>
      <c r="AA18" s="17"/>
    </row>
    <row r="19" spans="2:27" x14ac:dyDescent="0.2">
      <c r="B19" s="6">
        <v>11</v>
      </c>
      <c r="C19" s="3" t="s">
        <v>48</v>
      </c>
      <c r="D19" s="3" t="s">
        <v>49</v>
      </c>
      <c r="E19" s="4"/>
      <c r="F19" s="69"/>
      <c r="G19" s="4"/>
      <c r="H19" s="22"/>
      <c r="I19" s="2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66">
        <f t="shared" si="0"/>
        <v>0</v>
      </c>
      <c r="R19" s="16"/>
      <c r="U19" s="1"/>
      <c r="V19" s="18"/>
      <c r="W19" s="1"/>
      <c r="X19" s="1"/>
      <c r="Y19" s="1"/>
      <c r="Z19" s="1"/>
      <c r="AA19" s="17"/>
    </row>
    <row r="20" spans="2:27" x14ac:dyDescent="0.2">
      <c r="B20" s="6">
        <v>12</v>
      </c>
      <c r="C20" s="3" t="s">
        <v>50</v>
      </c>
      <c r="D20" s="3" t="s">
        <v>108</v>
      </c>
      <c r="E20" s="4"/>
      <c r="F20" s="69"/>
      <c r="G20" s="4"/>
      <c r="H20" s="3"/>
      <c r="I20" s="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66">
        <f t="shared" si="0"/>
        <v>0</v>
      </c>
      <c r="R20" s="16"/>
      <c r="U20" s="1"/>
      <c r="V20" s="18"/>
      <c r="W20" s="1"/>
      <c r="X20" s="1"/>
      <c r="Y20" s="1"/>
      <c r="Z20" s="1"/>
      <c r="AA20" s="17"/>
    </row>
    <row r="21" spans="2:27" x14ac:dyDescent="0.2">
      <c r="B21" s="6">
        <v>13</v>
      </c>
      <c r="C21" s="3" t="s">
        <v>51</v>
      </c>
      <c r="D21" s="3" t="s">
        <v>52</v>
      </c>
      <c r="E21" s="4"/>
      <c r="F21" s="69"/>
      <c r="G21" s="4"/>
      <c r="H21" s="61"/>
      <c r="I21" s="6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66">
        <f t="shared" si="0"/>
        <v>0</v>
      </c>
      <c r="R21" s="16"/>
      <c r="U21" s="1"/>
      <c r="V21" s="18"/>
      <c r="W21" s="1"/>
      <c r="X21" s="1"/>
      <c r="Y21" s="1"/>
      <c r="Z21" s="1"/>
      <c r="AA21" s="17"/>
    </row>
    <row r="22" spans="2:27" x14ac:dyDescent="0.2">
      <c r="B22" s="6">
        <v>14</v>
      </c>
      <c r="C22" s="3" t="s">
        <v>53</v>
      </c>
      <c r="D22" s="3" t="s">
        <v>109</v>
      </c>
      <c r="E22" s="4"/>
      <c r="F22" s="69"/>
      <c r="G22" s="4"/>
      <c r="H22" s="22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66">
        <f t="shared" si="0"/>
        <v>0</v>
      </c>
      <c r="R22" s="16"/>
      <c r="U22" s="1"/>
      <c r="V22" s="18"/>
      <c r="W22" s="1"/>
      <c r="Y22" s="1"/>
      <c r="Z22" s="1"/>
      <c r="AA22" s="17"/>
    </row>
    <row r="23" spans="2:27" x14ac:dyDescent="0.2">
      <c r="B23" s="6">
        <v>15</v>
      </c>
      <c r="C23" s="3" t="s">
        <v>54</v>
      </c>
      <c r="D23" s="3" t="s">
        <v>55</v>
      </c>
      <c r="E23" s="4"/>
      <c r="F23" s="69"/>
      <c r="G23" s="4"/>
      <c r="H23" s="22"/>
      <c r="I23" s="2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66">
        <f t="shared" si="0"/>
        <v>0</v>
      </c>
      <c r="R23" s="16"/>
      <c r="U23" s="1"/>
      <c r="V23" s="18"/>
      <c r="W23" s="1"/>
      <c r="X23" s="1"/>
      <c r="Y23" s="1"/>
      <c r="Z23" s="1"/>
      <c r="AA23" s="17"/>
    </row>
    <row r="24" spans="2:27" x14ac:dyDescent="0.2">
      <c r="B24" s="6">
        <v>16</v>
      </c>
      <c r="C24" s="3" t="s">
        <v>158</v>
      </c>
      <c r="D24" s="3" t="s">
        <v>159</v>
      </c>
      <c r="E24" s="4"/>
      <c r="F24" s="69"/>
      <c r="G24" s="4"/>
      <c r="H24" s="61"/>
      <c r="I24" s="6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66">
        <f t="shared" si="0"/>
        <v>0</v>
      </c>
      <c r="R24" s="16"/>
      <c r="U24" s="1"/>
      <c r="V24" s="18"/>
      <c r="W24" s="1"/>
      <c r="X24" s="1"/>
      <c r="Y24" s="1"/>
      <c r="Z24" s="1"/>
      <c r="AA24" s="17"/>
    </row>
    <row r="25" spans="2:27" x14ac:dyDescent="0.2">
      <c r="B25" s="6">
        <v>17</v>
      </c>
      <c r="C25" s="3" t="s">
        <v>56</v>
      </c>
      <c r="D25" s="3" t="s">
        <v>112</v>
      </c>
      <c r="E25" s="4"/>
      <c r="F25" s="69"/>
      <c r="G25" s="4"/>
      <c r="H25" s="61"/>
      <c r="I25" s="61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66">
        <f t="shared" si="0"/>
        <v>0</v>
      </c>
      <c r="R25" s="16"/>
      <c r="U25" s="1"/>
      <c r="V25" s="18"/>
      <c r="W25" s="1"/>
      <c r="X25" s="1"/>
      <c r="Y25" s="1"/>
      <c r="Z25" s="1"/>
      <c r="AA25" s="17"/>
    </row>
    <row r="26" spans="2:27" x14ac:dyDescent="0.2">
      <c r="B26" s="6">
        <v>18</v>
      </c>
      <c r="C26" s="3" t="s">
        <v>57</v>
      </c>
      <c r="D26" s="3" t="s">
        <v>58</v>
      </c>
      <c r="E26" s="4"/>
      <c r="F26" s="69"/>
      <c r="G26" s="4"/>
      <c r="H26" s="22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66">
        <f t="shared" si="0"/>
        <v>0</v>
      </c>
      <c r="R26" s="16"/>
      <c r="U26" s="1"/>
      <c r="V26" s="18"/>
      <c r="W26" s="1"/>
      <c r="X26" s="1"/>
      <c r="Y26" s="1"/>
      <c r="Z26" s="1"/>
      <c r="AA26" s="17"/>
    </row>
    <row r="27" spans="2:27" x14ac:dyDescent="0.2">
      <c r="B27" s="6">
        <v>19</v>
      </c>
      <c r="C27" s="3" t="s">
        <v>59</v>
      </c>
      <c r="D27" s="3" t="s">
        <v>113</v>
      </c>
      <c r="E27" s="4"/>
      <c r="F27" s="69"/>
      <c r="G27" s="4"/>
      <c r="H27" s="22"/>
      <c r="I27" s="2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66">
        <f t="shared" si="0"/>
        <v>0</v>
      </c>
      <c r="U27" s="1"/>
      <c r="V27" s="18"/>
      <c r="W27" s="1"/>
      <c r="X27" s="1"/>
      <c r="Y27" s="1"/>
      <c r="Z27" s="1"/>
      <c r="AA27" s="17"/>
    </row>
    <row r="28" spans="2:27" x14ac:dyDescent="0.2">
      <c r="B28" s="6">
        <v>20</v>
      </c>
      <c r="C28" s="3" t="s">
        <v>60</v>
      </c>
      <c r="D28" s="3" t="s">
        <v>61</v>
      </c>
      <c r="E28" s="4"/>
      <c r="F28" s="69"/>
      <c r="G28" s="4"/>
      <c r="H28" s="22"/>
      <c r="I28" s="2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66">
        <f t="shared" si="0"/>
        <v>0</v>
      </c>
      <c r="R28" s="16"/>
      <c r="U28" s="1"/>
      <c r="V28" s="18"/>
      <c r="W28" s="1"/>
      <c r="X28" s="1"/>
      <c r="Y28" s="1"/>
      <c r="Z28" s="1"/>
      <c r="AA28" s="17"/>
    </row>
    <row r="29" spans="2:27" x14ac:dyDescent="0.2">
      <c r="B29" s="6">
        <v>21</v>
      </c>
      <c r="C29" s="3" t="s">
        <v>62</v>
      </c>
      <c r="D29" s="3" t="s">
        <v>63</v>
      </c>
      <c r="E29" s="4"/>
      <c r="F29" s="69"/>
      <c r="G29" s="4"/>
      <c r="H29" s="22"/>
      <c r="I29" s="22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66">
        <f t="shared" si="0"/>
        <v>0</v>
      </c>
      <c r="R29" s="16"/>
      <c r="U29" s="1"/>
      <c r="V29" s="18"/>
      <c r="W29" s="1"/>
      <c r="X29" s="1"/>
      <c r="Y29" s="1"/>
      <c r="Z29" s="1"/>
      <c r="AA29" s="17"/>
    </row>
    <row r="30" spans="2:27" x14ac:dyDescent="0.2">
      <c r="B30" s="6"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21"/>
      <c r="R30" s="16"/>
      <c r="S30" s="1"/>
      <c r="T30" s="1"/>
      <c r="U30" s="1"/>
      <c r="V30" s="18"/>
      <c r="W30" s="1"/>
      <c r="X30" s="1"/>
      <c r="Y30" s="1"/>
      <c r="Z30" s="1"/>
      <c r="AA30" s="17"/>
    </row>
    <row r="31" spans="2:27" x14ac:dyDescent="0.2">
      <c r="B31" s="6">
        <v>23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21"/>
      <c r="R31" s="16"/>
      <c r="S31" s="1"/>
      <c r="T31" s="1"/>
      <c r="U31" s="1"/>
      <c r="V31" s="18"/>
      <c r="W31" s="1"/>
      <c r="X31" s="1"/>
      <c r="Y31" s="1"/>
      <c r="Z31" s="1"/>
      <c r="AA31" s="17"/>
    </row>
    <row r="32" spans="2:27" x14ac:dyDescent="0.2">
      <c r="B32" s="6">
        <v>24</v>
      </c>
      <c r="C32" s="6"/>
      <c r="D32" s="52"/>
      <c r="E32" s="53"/>
      <c r="F32" s="53"/>
      <c r="G32" s="53"/>
      <c r="H32" s="53"/>
      <c r="I32" s="54"/>
      <c r="J32" s="4"/>
      <c r="K32" s="4"/>
      <c r="L32" s="4"/>
      <c r="M32" s="4"/>
      <c r="N32" s="4"/>
      <c r="O32" s="4"/>
      <c r="P32" s="4"/>
      <c r="Q32" s="21"/>
      <c r="R32" s="16"/>
      <c r="S32" s="1"/>
      <c r="T32" s="1"/>
      <c r="U32" s="1"/>
      <c r="V32" s="18"/>
      <c r="W32" s="1"/>
      <c r="Y32" s="1"/>
      <c r="Z32" s="1"/>
      <c r="AA32" s="17"/>
    </row>
    <row r="33" spans="2:27" x14ac:dyDescent="0.2">
      <c r="B33" s="6">
        <v>25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21"/>
      <c r="S33" s="1"/>
      <c r="V33" s="18"/>
      <c r="W33" s="1"/>
      <c r="X33" s="1"/>
      <c r="Y33" s="1"/>
      <c r="AA33" s="17"/>
    </row>
    <row r="34" spans="2:27" x14ac:dyDescent="0.2">
      <c r="B34" s="6">
        <v>26</v>
      </c>
      <c r="C34" s="3"/>
      <c r="D34" s="23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21"/>
      <c r="S34" s="1"/>
      <c r="V34" s="18"/>
      <c r="W34" s="1"/>
      <c r="X34" s="1"/>
      <c r="Y34" s="1"/>
      <c r="AA34" s="17"/>
    </row>
    <row r="35" spans="2:27" x14ac:dyDescent="0.2">
      <c r="B35" s="6">
        <v>27</v>
      </c>
      <c r="C35" s="25"/>
      <c r="D35" s="26"/>
      <c r="E35" s="26"/>
      <c r="F35" s="26"/>
      <c r="G35" s="26"/>
      <c r="H35" s="26"/>
      <c r="I35" s="27"/>
      <c r="J35" s="4"/>
      <c r="K35" s="4"/>
      <c r="L35" s="4"/>
      <c r="M35" s="4"/>
      <c r="N35" s="4"/>
      <c r="O35" s="4"/>
      <c r="P35" s="4"/>
      <c r="Q35" s="21"/>
      <c r="R35" s="16"/>
      <c r="S35" s="1"/>
      <c r="T35" s="1"/>
      <c r="U35" s="1"/>
      <c r="V35" s="18"/>
      <c r="W35" s="1"/>
      <c r="X35" s="1"/>
      <c r="Y35" s="1"/>
      <c r="Z35" s="1"/>
      <c r="AA35" s="17"/>
    </row>
    <row r="36" spans="2:27" x14ac:dyDescent="0.2">
      <c r="B36" s="6">
        <v>28</v>
      </c>
      <c r="C36" s="25"/>
      <c r="J36" s="4"/>
      <c r="K36" s="4"/>
      <c r="L36" s="4"/>
      <c r="M36" s="4"/>
      <c r="N36" s="4"/>
      <c r="O36" s="4"/>
      <c r="P36" s="4"/>
      <c r="Q36" s="21"/>
      <c r="R36" s="16"/>
      <c r="S36" s="1"/>
      <c r="T36" s="1"/>
      <c r="U36" s="1"/>
      <c r="V36" s="18"/>
      <c r="W36" s="1"/>
      <c r="X36" s="1"/>
      <c r="Y36" s="1"/>
      <c r="Z36" s="1"/>
      <c r="AA36" s="17"/>
    </row>
    <row r="37" spans="2:27" x14ac:dyDescent="0.2">
      <c r="B37" s="6"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21"/>
      <c r="R37" s="16"/>
      <c r="S37" s="1"/>
      <c r="T37" s="1"/>
      <c r="U37" s="1"/>
      <c r="V37" s="18"/>
      <c r="W37" s="1"/>
      <c r="X37" s="1"/>
      <c r="Y37" s="1"/>
      <c r="Z37" s="1"/>
      <c r="AA37" s="17"/>
    </row>
    <row r="38" spans="2:27" x14ac:dyDescent="0.2">
      <c r="B38" s="6">
        <v>30</v>
      </c>
      <c r="C38" s="6"/>
      <c r="D38" s="55"/>
      <c r="E38" s="55"/>
      <c r="F38" s="55"/>
      <c r="G38" s="55"/>
      <c r="H38" s="55"/>
      <c r="I38" s="55"/>
      <c r="J38" s="4"/>
      <c r="K38" s="4"/>
      <c r="L38" s="4"/>
      <c r="M38" s="4"/>
      <c r="N38" s="4"/>
      <c r="O38" s="4"/>
      <c r="P38" s="4"/>
      <c r="Q38" s="21"/>
      <c r="R38" s="16"/>
      <c r="S38" s="1"/>
      <c r="T38" s="1"/>
      <c r="U38" s="1"/>
      <c r="V38" s="18"/>
      <c r="W38" s="1"/>
      <c r="X38" s="1"/>
      <c r="Y38" s="1"/>
      <c r="Z38" s="1"/>
      <c r="AA38" s="17"/>
    </row>
    <row r="39" spans="2:27" x14ac:dyDescent="0.2">
      <c r="B39" s="6">
        <v>31</v>
      </c>
      <c r="C39" s="6"/>
      <c r="D39" s="52"/>
      <c r="E39" s="53"/>
      <c r="F39" s="53"/>
      <c r="G39" s="53"/>
      <c r="H39" s="53"/>
      <c r="I39" s="54"/>
      <c r="J39" s="4"/>
      <c r="K39" s="4"/>
      <c r="L39" s="4"/>
      <c r="M39" s="4"/>
      <c r="N39" s="4"/>
      <c r="O39" s="4"/>
      <c r="P39" s="4"/>
      <c r="Q39" s="21"/>
      <c r="R39" s="16"/>
      <c r="S39" s="1"/>
      <c r="T39" s="1"/>
      <c r="U39" s="1"/>
      <c r="V39" s="18"/>
      <c r="W39" s="1"/>
      <c r="X39" s="1"/>
      <c r="Y39" s="1"/>
      <c r="Z39" s="1"/>
      <c r="AA39" s="17"/>
    </row>
    <row r="40" spans="2:27" x14ac:dyDescent="0.2">
      <c r="B40" s="6">
        <v>32</v>
      </c>
      <c r="C40" s="6"/>
      <c r="D40" s="52"/>
      <c r="E40" s="53"/>
      <c r="F40" s="53"/>
      <c r="G40" s="53"/>
      <c r="H40" s="53"/>
      <c r="I40" s="54"/>
      <c r="J40" s="4"/>
      <c r="K40" s="4"/>
      <c r="L40" s="4"/>
      <c r="M40" s="4"/>
      <c r="N40" s="4"/>
      <c r="O40" s="4"/>
      <c r="P40" s="4"/>
      <c r="Q40" s="21"/>
      <c r="R40" s="16"/>
      <c r="S40" s="1"/>
      <c r="T40" s="1"/>
      <c r="U40" s="1"/>
      <c r="V40" s="18"/>
      <c r="W40" s="1"/>
      <c r="X40" s="1"/>
      <c r="Y40" s="1"/>
      <c r="Z40" s="1"/>
      <c r="AA40" s="17"/>
    </row>
    <row r="41" spans="2:27" x14ac:dyDescent="0.2">
      <c r="B41" s="6">
        <v>33</v>
      </c>
      <c r="C41" s="6"/>
      <c r="D41" s="52"/>
      <c r="E41" s="53"/>
      <c r="F41" s="53"/>
      <c r="G41" s="53"/>
      <c r="H41" s="53"/>
      <c r="I41" s="54"/>
      <c r="J41" s="4"/>
      <c r="K41" s="4"/>
      <c r="L41" s="4"/>
      <c r="M41" s="4"/>
      <c r="N41" s="4"/>
      <c r="O41" s="4"/>
      <c r="P41" s="4"/>
      <c r="Q41" s="21"/>
      <c r="R41" s="16"/>
      <c r="S41" s="1"/>
      <c r="T41" s="1"/>
      <c r="U41" s="1"/>
      <c r="V41" s="18"/>
      <c r="W41" s="1"/>
      <c r="X41" s="1"/>
      <c r="Y41" s="1"/>
      <c r="Z41" s="1"/>
      <c r="AA41" s="17"/>
    </row>
    <row r="42" spans="2:27" x14ac:dyDescent="0.2">
      <c r="B42" s="6"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21"/>
      <c r="R42" s="16"/>
      <c r="S42" s="1"/>
      <c r="T42" s="1"/>
      <c r="U42" s="1"/>
      <c r="V42" s="18"/>
      <c r="W42" s="1"/>
      <c r="X42" s="1"/>
      <c r="Y42" s="1"/>
      <c r="Z42" s="1"/>
      <c r="AA42" s="17"/>
    </row>
    <row r="43" spans="2:27" x14ac:dyDescent="0.2">
      <c r="B43" s="6"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21"/>
      <c r="R43" s="16"/>
      <c r="S43" s="1"/>
      <c r="T43" s="1"/>
      <c r="U43" s="1"/>
      <c r="V43" s="18"/>
      <c r="W43" s="1"/>
      <c r="X43" s="1"/>
      <c r="Y43" s="1"/>
      <c r="Z43" s="1"/>
      <c r="AA43" s="17"/>
    </row>
    <row r="44" spans="2:27" x14ac:dyDescent="0.2">
      <c r="B44" s="6"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21"/>
      <c r="R44" s="16"/>
      <c r="S44" s="1"/>
      <c r="T44" s="1"/>
      <c r="U44" s="1"/>
      <c r="V44" s="18"/>
      <c r="W44" s="1"/>
      <c r="X44" s="1"/>
      <c r="Y44" s="1"/>
      <c r="Z44" s="1"/>
      <c r="AA44" s="17"/>
    </row>
    <row r="45" spans="2:27" x14ac:dyDescent="0.2">
      <c r="B45" s="6">
        <v>37</v>
      </c>
      <c r="C45" s="6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21"/>
      <c r="R45" s="16"/>
      <c r="S45" s="1"/>
      <c r="T45" s="1"/>
      <c r="U45" s="1"/>
      <c r="V45" s="18"/>
      <c r="W45" s="1"/>
      <c r="X45" s="1"/>
      <c r="Y45" s="1"/>
      <c r="Z45" s="1"/>
      <c r="AA45" s="17"/>
    </row>
    <row r="46" spans="2:27" x14ac:dyDescent="0.2">
      <c r="B46" s="6"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21"/>
      <c r="AA46" s="17"/>
    </row>
    <row r="47" spans="2:27" x14ac:dyDescent="0.2">
      <c r="B47" s="6">
        <v>39</v>
      </c>
      <c r="C47" s="7"/>
      <c r="D47" s="32"/>
      <c r="E47" s="32"/>
      <c r="F47" s="32"/>
      <c r="G47" s="32"/>
      <c r="H47" s="32"/>
      <c r="I47" s="32"/>
      <c r="J47" s="3"/>
      <c r="K47" s="3"/>
      <c r="L47" s="3"/>
      <c r="M47" s="3"/>
      <c r="N47" s="3"/>
      <c r="O47" s="3"/>
      <c r="P47" s="3"/>
      <c r="Q47" s="21"/>
    </row>
    <row r="48" spans="2:27" x14ac:dyDescent="0.2">
      <c r="C48" s="3"/>
      <c r="D48" s="38"/>
      <c r="E48" s="39"/>
      <c r="F48" s="39"/>
      <c r="G48" s="39"/>
      <c r="H48" s="39"/>
      <c r="I48" s="40"/>
      <c r="J48" s="11">
        <f>COUNTIF(J9:J46,"&gt;=70")</f>
        <v>0</v>
      </c>
      <c r="K48" s="11">
        <f t="shared" ref="K48:Q48" si="1">COUNTIF(K9:K46,"&gt;=70")</f>
        <v>0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11">
        <f t="shared" si="1"/>
        <v>0</v>
      </c>
    </row>
    <row r="49" spans="3:17" x14ac:dyDescent="0.2">
      <c r="C49" s="51"/>
      <c r="D49" s="51"/>
      <c r="E49" s="1"/>
      <c r="H49" s="56" t="s">
        <v>19</v>
      </c>
      <c r="I49" s="56"/>
      <c r="J49" s="11">
        <f>COUNTIF(J9:J47,"&gt;=70")</f>
        <v>0</v>
      </c>
      <c r="K49" s="11">
        <f t="shared" ref="K49:Q49" si="2">COUNTIF(K9:K47,"&gt;=70")</f>
        <v>0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0</v>
      </c>
    </row>
    <row r="50" spans="3:17" x14ac:dyDescent="0.2">
      <c r="C50" s="34"/>
      <c r="D50" s="34"/>
      <c r="E50" s="8"/>
      <c r="H50" s="43" t="s">
        <v>20</v>
      </c>
      <c r="I50" s="43"/>
      <c r="J50" s="12">
        <f>COUNTIF(J9:J45,"&lt;70")</f>
        <v>21</v>
      </c>
      <c r="K50" s="12">
        <f t="shared" ref="K50:Q50" si="3">COUNTIF(K9:K45,"&lt;70")</f>
        <v>21</v>
      </c>
      <c r="L50" s="12">
        <f t="shared" si="3"/>
        <v>21</v>
      </c>
      <c r="M50" s="12">
        <f t="shared" si="3"/>
        <v>21</v>
      </c>
      <c r="N50" s="12">
        <f t="shared" si="3"/>
        <v>21</v>
      </c>
      <c r="O50" s="12">
        <f t="shared" si="3"/>
        <v>21</v>
      </c>
      <c r="P50" s="12">
        <f t="shared" si="3"/>
        <v>21</v>
      </c>
      <c r="Q50" s="12">
        <f t="shared" si="3"/>
        <v>21</v>
      </c>
    </row>
    <row r="51" spans="3:17" x14ac:dyDescent="0.2">
      <c r="C51" s="34"/>
      <c r="D51" s="34"/>
      <c r="E51" s="34"/>
      <c r="H51" s="43" t="s">
        <v>21</v>
      </c>
      <c r="I51" s="43"/>
      <c r="J51" s="67">
        <f>(J49+J50)</f>
        <v>21</v>
      </c>
      <c r="K51" s="67">
        <f t="shared" ref="K51:Q51" si="4">(K49+K50)</f>
        <v>21</v>
      </c>
      <c r="L51" s="67">
        <f t="shared" si="4"/>
        <v>21</v>
      </c>
      <c r="M51" s="67">
        <f t="shared" si="4"/>
        <v>21</v>
      </c>
      <c r="N51" s="67">
        <f t="shared" si="4"/>
        <v>21</v>
      </c>
      <c r="O51" s="67">
        <f t="shared" si="4"/>
        <v>21</v>
      </c>
      <c r="P51" s="67">
        <f t="shared" si="4"/>
        <v>21</v>
      </c>
      <c r="Q51" s="67">
        <f t="shared" si="4"/>
        <v>21</v>
      </c>
    </row>
    <row r="52" spans="3:17" x14ac:dyDescent="0.2">
      <c r="C52" s="34"/>
      <c r="D52" s="34"/>
      <c r="E52" s="1"/>
      <c r="H52" s="35" t="s">
        <v>16</v>
      </c>
      <c r="I52" s="35"/>
      <c r="J52" s="19">
        <f>J49/J51*100</f>
        <v>0</v>
      </c>
      <c r="K52" s="19">
        <f t="shared" ref="K52:Q52" si="5">K49/K51*100</f>
        <v>0</v>
      </c>
      <c r="L52" s="19">
        <f t="shared" si="5"/>
        <v>0</v>
      </c>
      <c r="M52" s="19">
        <f t="shared" si="5"/>
        <v>0</v>
      </c>
      <c r="N52" s="19">
        <f t="shared" si="5"/>
        <v>0</v>
      </c>
      <c r="O52" s="19">
        <f t="shared" si="5"/>
        <v>0</v>
      </c>
      <c r="P52" s="19">
        <f t="shared" si="5"/>
        <v>0</v>
      </c>
      <c r="Q52" s="19">
        <f t="shared" si="5"/>
        <v>0</v>
      </c>
    </row>
    <row r="53" spans="3:17" x14ac:dyDescent="0.2">
      <c r="C53" s="34"/>
      <c r="D53" s="34"/>
      <c r="E53" s="1"/>
      <c r="H53" s="35" t="s">
        <v>17</v>
      </c>
      <c r="I53" s="35"/>
      <c r="J53" s="13">
        <f>J50/J51</f>
        <v>1</v>
      </c>
      <c r="K53" s="13">
        <f t="shared" ref="K53:Q53" si="6">K50/K51</f>
        <v>1</v>
      </c>
      <c r="L53" s="13">
        <f t="shared" si="6"/>
        <v>1</v>
      </c>
      <c r="M53" s="13">
        <f t="shared" si="6"/>
        <v>1</v>
      </c>
      <c r="N53" s="13">
        <f t="shared" si="6"/>
        <v>1</v>
      </c>
      <c r="O53" s="13">
        <f t="shared" si="6"/>
        <v>1</v>
      </c>
      <c r="P53" s="13">
        <f t="shared" si="6"/>
        <v>1</v>
      </c>
      <c r="Q53" s="13">
        <f t="shared" si="6"/>
        <v>1</v>
      </c>
    </row>
    <row r="54" spans="3:17" x14ac:dyDescent="0.2">
      <c r="C54" s="34"/>
      <c r="D54" s="34"/>
      <c r="E54" s="8"/>
    </row>
    <row r="55" spans="3:17" x14ac:dyDescent="0.2">
      <c r="C55" s="1"/>
      <c r="D55" s="1"/>
      <c r="E55" s="8"/>
      <c r="J55" s="36"/>
      <c r="K55" s="36"/>
      <c r="L55" s="36"/>
      <c r="M55" s="36"/>
      <c r="N55" s="36"/>
      <c r="O55" s="36"/>
      <c r="P55" s="36"/>
    </row>
    <row r="56" spans="3:17" x14ac:dyDescent="0.2">
      <c r="J56" s="33" t="s">
        <v>18</v>
      </c>
      <c r="K56" s="33"/>
      <c r="L56" s="33"/>
      <c r="M56" s="33"/>
      <c r="N56" s="33"/>
      <c r="O56" s="33"/>
      <c r="P56" s="33"/>
    </row>
  </sheetData>
  <mergeCells count="37">
    <mergeCell ref="C53:D53"/>
    <mergeCell ref="H53:I53"/>
    <mergeCell ref="C54:D54"/>
    <mergeCell ref="J55:P55"/>
    <mergeCell ref="J56:P56"/>
    <mergeCell ref="C50:D50"/>
    <mergeCell ref="H50:I50"/>
    <mergeCell ref="C51:E51"/>
    <mergeCell ref="H51:I51"/>
    <mergeCell ref="C52:D52"/>
    <mergeCell ref="H52:I52"/>
    <mergeCell ref="D47:I47"/>
    <mergeCell ref="D48:I48"/>
    <mergeCell ref="C49:D49"/>
    <mergeCell ref="H49:I49"/>
    <mergeCell ref="D46:I46"/>
    <mergeCell ref="D6:G6"/>
    <mergeCell ref="I6:J6"/>
    <mergeCell ref="K6:P6"/>
    <mergeCell ref="D8:I8"/>
    <mergeCell ref="D42:I42"/>
    <mergeCell ref="D33:I33"/>
    <mergeCell ref="D37:I37"/>
    <mergeCell ref="D32:I32"/>
    <mergeCell ref="D43:I43"/>
    <mergeCell ref="D44:I44"/>
    <mergeCell ref="D45:I45"/>
    <mergeCell ref="D41:I41"/>
    <mergeCell ref="B2:P2"/>
    <mergeCell ref="C3:P3"/>
    <mergeCell ref="D4:G4"/>
    <mergeCell ref="J4:K4"/>
    <mergeCell ref="N4:O4"/>
    <mergeCell ref="D39:I39"/>
    <mergeCell ref="D40:I40"/>
    <mergeCell ref="D38:I38"/>
    <mergeCell ref="D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W56"/>
  <sheetViews>
    <sheetView tabSelected="1" zoomScaleNormal="100" workbookViewId="0">
      <selection activeCell="Q6" sqref="Q6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2.1640625" customWidth="1"/>
    <col min="10" max="10" width="5.5" customWidth="1"/>
    <col min="11" max="11" width="5.332031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  <col min="18" max="18" width="6" customWidth="1"/>
    <col min="19" max="19" width="9.6640625" customWidth="1"/>
    <col min="20" max="21" width="7.33203125" customWidth="1"/>
    <col min="22" max="22" width="8.33203125" customWidth="1"/>
    <col min="23" max="23" width="8" customWidth="1"/>
  </cols>
  <sheetData>
    <row r="2" spans="2:23" ht="16" x14ac:dyDescent="0.2">
      <c r="B2" s="47" t="s">
        <v>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3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3" x14ac:dyDescent="0.2">
      <c r="C4" t="s">
        <v>0</v>
      </c>
      <c r="D4" s="49" t="s">
        <v>140</v>
      </c>
      <c r="E4" s="49"/>
      <c r="F4" s="49"/>
      <c r="G4" s="49"/>
      <c r="I4" t="s">
        <v>1</v>
      </c>
      <c r="J4" s="45" t="s">
        <v>141</v>
      </c>
      <c r="K4" s="45"/>
      <c r="M4" t="s">
        <v>2</v>
      </c>
      <c r="N4" s="50">
        <v>45721</v>
      </c>
      <c r="O4" s="50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45" t="s">
        <v>136</v>
      </c>
      <c r="E6" s="45"/>
      <c r="F6" s="45"/>
      <c r="G6" s="45"/>
      <c r="I6" s="34" t="s">
        <v>22</v>
      </c>
      <c r="J6" s="34"/>
      <c r="K6" s="46" t="s">
        <v>27</v>
      </c>
      <c r="L6" s="46"/>
      <c r="M6" s="46"/>
      <c r="N6" s="46"/>
      <c r="O6" s="46"/>
      <c r="P6" s="46"/>
    </row>
    <row r="8" spans="2:23" x14ac:dyDescent="0.2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64"/>
      <c r="T8" s="64"/>
      <c r="U8" s="64"/>
      <c r="V8" s="64"/>
      <c r="W8" s="65"/>
    </row>
    <row r="9" spans="2:23" x14ac:dyDescent="0.2">
      <c r="B9" s="3">
        <v>1</v>
      </c>
      <c r="C9" s="3" t="s">
        <v>160</v>
      </c>
      <c r="D9" s="3" t="s">
        <v>161</v>
      </c>
      <c r="E9" s="4"/>
      <c r="F9" s="4"/>
      <c r="G9" s="3"/>
      <c r="H9" s="3"/>
      <c r="I9" s="6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0</v>
      </c>
      <c r="R9" s="16"/>
      <c r="S9" s="63"/>
      <c r="T9" s="63"/>
      <c r="U9" s="64"/>
      <c r="V9" s="64"/>
      <c r="W9" s="65"/>
    </row>
    <row r="10" spans="2:23" x14ac:dyDescent="0.2">
      <c r="B10" s="6">
        <v>2</v>
      </c>
      <c r="C10" s="3" t="s">
        <v>162</v>
      </c>
      <c r="D10" s="3" t="s">
        <v>115</v>
      </c>
      <c r="E10" s="4"/>
      <c r="F10" s="4"/>
      <c r="G10" s="3"/>
      <c r="H10" s="3"/>
      <c r="I10" s="6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1" si="0">SUM(J10:M10)/4</f>
        <v>0</v>
      </c>
      <c r="R10" s="16"/>
      <c r="S10" s="63"/>
      <c r="T10" s="63"/>
      <c r="U10" s="64"/>
      <c r="V10" s="64"/>
      <c r="W10" s="65"/>
    </row>
    <row r="11" spans="2:23" x14ac:dyDescent="0.2">
      <c r="B11" s="6">
        <v>3</v>
      </c>
      <c r="C11" s="3" t="s">
        <v>163</v>
      </c>
      <c r="D11" s="3" t="s">
        <v>116</v>
      </c>
      <c r="E11" s="4"/>
      <c r="F11" s="4"/>
      <c r="G11" s="3"/>
      <c r="H11" s="3"/>
      <c r="I11" s="61"/>
      <c r="J11" s="4">
        <v>84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21</v>
      </c>
      <c r="R11" s="16"/>
      <c r="S11" s="63"/>
      <c r="T11" s="63"/>
      <c r="U11" s="64"/>
      <c r="V11" s="64"/>
      <c r="W11" s="65"/>
    </row>
    <row r="12" spans="2:23" x14ac:dyDescent="0.2">
      <c r="B12" s="6">
        <v>4</v>
      </c>
      <c r="C12" s="3" t="s">
        <v>164</v>
      </c>
      <c r="D12" s="3" t="s">
        <v>117</v>
      </c>
      <c r="E12" s="4"/>
      <c r="F12" s="4"/>
      <c r="G12" s="3"/>
      <c r="H12" s="3"/>
      <c r="I12" s="6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6"/>
      <c r="S12" s="63"/>
      <c r="T12" s="63"/>
      <c r="U12" s="64"/>
      <c r="V12" s="64"/>
      <c r="W12" s="65"/>
    </row>
    <row r="13" spans="2:23" x14ac:dyDescent="0.2">
      <c r="B13" s="6">
        <v>5</v>
      </c>
      <c r="C13" s="3" t="s">
        <v>165</v>
      </c>
      <c r="D13" s="3" t="s">
        <v>118</v>
      </c>
      <c r="E13" s="4"/>
      <c r="F13" s="4"/>
      <c r="G13" s="3"/>
      <c r="H13" s="3"/>
      <c r="I13" s="61"/>
      <c r="J13" s="4">
        <v>78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19.5</v>
      </c>
      <c r="R13" s="16"/>
      <c r="S13" s="63"/>
      <c r="T13" s="63"/>
      <c r="U13" s="64"/>
      <c r="V13" s="64"/>
      <c r="W13" s="65"/>
    </row>
    <row r="14" spans="2:23" x14ac:dyDescent="0.2">
      <c r="B14" s="6">
        <v>6</v>
      </c>
      <c r="C14" s="3" t="s">
        <v>166</v>
      </c>
      <c r="D14" s="3" t="s">
        <v>119</v>
      </c>
      <c r="E14" s="4"/>
      <c r="F14" s="4"/>
      <c r="G14" s="3"/>
      <c r="H14" s="3"/>
      <c r="I14" s="6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6"/>
      <c r="S14" s="63"/>
      <c r="T14" s="63"/>
      <c r="U14" s="64"/>
      <c r="V14" s="64"/>
      <c r="W14" s="65"/>
    </row>
    <row r="15" spans="2:23" x14ac:dyDescent="0.2">
      <c r="B15" s="6">
        <v>7</v>
      </c>
      <c r="C15" s="3" t="s">
        <v>167</v>
      </c>
      <c r="D15" s="3" t="s">
        <v>120</v>
      </c>
      <c r="E15" s="4"/>
      <c r="F15" s="4"/>
      <c r="G15" s="3"/>
      <c r="H15" s="3"/>
      <c r="I15" s="6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17.5</v>
      </c>
      <c r="R15" s="16"/>
      <c r="S15" s="63"/>
      <c r="T15" s="63"/>
      <c r="U15" s="64"/>
      <c r="V15" s="64"/>
      <c r="W15" s="65"/>
    </row>
    <row r="16" spans="2:23" x14ac:dyDescent="0.2">
      <c r="B16" s="6">
        <v>8</v>
      </c>
      <c r="C16" s="3" t="s">
        <v>168</v>
      </c>
      <c r="D16" s="3" t="s">
        <v>121</v>
      </c>
      <c r="E16" s="4"/>
      <c r="F16" s="4"/>
      <c r="G16" s="3"/>
      <c r="H16" s="3"/>
      <c r="I16" s="61"/>
      <c r="J16" s="4">
        <v>71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17.75</v>
      </c>
      <c r="R16" s="16"/>
      <c r="S16" s="63"/>
      <c r="T16" s="63"/>
      <c r="U16" s="64"/>
      <c r="V16" s="64"/>
      <c r="W16" s="65"/>
    </row>
    <row r="17" spans="2:23" x14ac:dyDescent="0.2">
      <c r="B17" s="6">
        <v>9</v>
      </c>
      <c r="C17" s="3" t="s">
        <v>169</v>
      </c>
      <c r="D17" s="3" t="s">
        <v>122</v>
      </c>
      <c r="E17" s="4"/>
      <c r="F17" s="4"/>
      <c r="G17" s="3"/>
      <c r="H17" s="3"/>
      <c r="I17" s="68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17.5</v>
      </c>
      <c r="S17" s="63"/>
      <c r="T17" s="63"/>
      <c r="U17" s="64"/>
      <c r="V17" s="64"/>
      <c r="W17" s="65"/>
    </row>
    <row r="18" spans="2:23" x14ac:dyDescent="0.2">
      <c r="B18" s="6">
        <v>10</v>
      </c>
      <c r="C18" s="3" t="s">
        <v>170</v>
      </c>
      <c r="D18" s="3" t="s">
        <v>114</v>
      </c>
      <c r="E18" s="4"/>
      <c r="F18" s="4"/>
      <c r="G18" s="3"/>
      <c r="H18" s="3"/>
      <c r="I18" s="6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S18" s="63"/>
      <c r="T18" s="63"/>
      <c r="U18" s="64"/>
      <c r="V18" s="64"/>
      <c r="W18" s="65"/>
    </row>
    <row r="19" spans="2:23" x14ac:dyDescent="0.2">
      <c r="B19" s="6">
        <v>11</v>
      </c>
      <c r="C19" s="3" t="s">
        <v>171</v>
      </c>
      <c r="D19" s="3" t="s">
        <v>123</v>
      </c>
      <c r="E19" s="4"/>
      <c r="F19" s="4"/>
      <c r="G19" s="3"/>
      <c r="H19" s="3"/>
      <c r="I19" s="68"/>
      <c r="J19" s="4">
        <v>71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17.75</v>
      </c>
      <c r="R19" s="16"/>
      <c r="S19" s="63"/>
      <c r="T19" s="63"/>
      <c r="U19" s="64"/>
      <c r="V19" s="64"/>
      <c r="W19" s="65"/>
    </row>
    <row r="20" spans="2:23" x14ac:dyDescent="0.2">
      <c r="B20" s="6">
        <v>12</v>
      </c>
      <c r="C20" s="3" t="s">
        <v>172</v>
      </c>
      <c r="D20" s="3" t="s">
        <v>124</v>
      </c>
      <c r="E20" s="4"/>
      <c r="F20" s="4"/>
      <c r="G20" s="3"/>
      <c r="H20" s="3"/>
      <c r="I20" s="61"/>
      <c r="J20" s="4">
        <v>86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21.5</v>
      </c>
      <c r="R20" s="16"/>
      <c r="S20" s="63"/>
      <c r="T20" s="63"/>
      <c r="U20" s="64"/>
      <c r="V20" s="64"/>
      <c r="W20" s="65"/>
    </row>
    <row r="21" spans="2:23" x14ac:dyDescent="0.2">
      <c r="B21" s="6">
        <v>13</v>
      </c>
      <c r="C21" s="3" t="s">
        <v>173</v>
      </c>
      <c r="D21" s="3" t="s">
        <v>125</v>
      </c>
      <c r="E21" s="4"/>
      <c r="F21" s="4"/>
      <c r="G21" s="3"/>
      <c r="H21" s="3"/>
      <c r="I21" s="61"/>
      <c r="J21" s="4">
        <v>77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19.25</v>
      </c>
      <c r="R21" s="16"/>
      <c r="S21" s="63"/>
      <c r="T21" s="63"/>
      <c r="U21" s="64"/>
      <c r="V21" s="64"/>
      <c r="W21" s="65"/>
    </row>
    <row r="22" spans="2:23" x14ac:dyDescent="0.2">
      <c r="B22" s="6">
        <v>14</v>
      </c>
      <c r="C22" s="3" t="s">
        <v>174</v>
      </c>
      <c r="D22" s="3" t="s">
        <v>110</v>
      </c>
      <c r="E22" s="4"/>
      <c r="F22" s="4"/>
      <c r="G22" s="3"/>
      <c r="H22" s="3"/>
      <c r="I22" s="6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16"/>
      <c r="S22" s="65"/>
      <c r="T22" s="65"/>
      <c r="U22" s="64"/>
      <c r="V22" s="64"/>
      <c r="W22" s="65"/>
    </row>
    <row r="23" spans="2:23" x14ac:dyDescent="0.2">
      <c r="B23" s="6">
        <v>15</v>
      </c>
      <c r="C23" s="3" t="s">
        <v>175</v>
      </c>
      <c r="D23" s="3" t="s">
        <v>126</v>
      </c>
      <c r="E23" s="4"/>
      <c r="F23" s="4"/>
      <c r="G23" s="3"/>
      <c r="H23" s="3"/>
      <c r="I23" s="61"/>
      <c r="J23" s="4">
        <v>83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20.75</v>
      </c>
      <c r="R23" s="16"/>
      <c r="S23" s="63"/>
      <c r="T23" s="63"/>
      <c r="U23" s="64"/>
      <c r="V23" s="64"/>
      <c r="W23" s="65"/>
    </row>
    <row r="24" spans="2:23" x14ac:dyDescent="0.2">
      <c r="B24" s="6">
        <v>16</v>
      </c>
      <c r="C24" s="3" t="s">
        <v>176</v>
      </c>
      <c r="D24" s="3" t="s">
        <v>127</v>
      </c>
      <c r="E24" s="4"/>
      <c r="F24" s="4"/>
      <c r="G24" s="3"/>
      <c r="H24" s="3"/>
      <c r="I24" s="61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  <c r="R24" s="16"/>
      <c r="S24" s="63"/>
      <c r="T24" s="63"/>
      <c r="U24" s="64"/>
      <c r="V24" s="64"/>
      <c r="W24" s="65"/>
    </row>
    <row r="25" spans="2:23" x14ac:dyDescent="0.2">
      <c r="B25" s="6">
        <v>17</v>
      </c>
      <c r="C25" s="3" t="s">
        <v>177</v>
      </c>
      <c r="D25" s="3" t="s">
        <v>128</v>
      </c>
      <c r="E25" s="4"/>
      <c r="F25" s="4"/>
      <c r="G25" s="3"/>
      <c r="H25" s="3"/>
      <c r="I25" s="61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17.5</v>
      </c>
      <c r="R25" s="16"/>
      <c r="S25" s="63"/>
      <c r="T25" s="65"/>
      <c r="U25" s="64"/>
      <c r="V25" s="64"/>
      <c r="W25" s="65"/>
    </row>
    <row r="26" spans="2:23" x14ac:dyDescent="0.2">
      <c r="B26" s="6">
        <v>18</v>
      </c>
      <c r="C26" s="3" t="s">
        <v>178</v>
      </c>
      <c r="D26" s="3" t="s">
        <v>65</v>
      </c>
      <c r="E26" s="4"/>
      <c r="F26" s="4"/>
      <c r="G26" s="3"/>
      <c r="H26" s="3"/>
      <c r="I26" s="61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17.5</v>
      </c>
      <c r="R26" s="16"/>
      <c r="S26" s="63"/>
      <c r="T26" s="63"/>
      <c r="U26" s="64"/>
      <c r="V26" s="64"/>
      <c r="W26" s="65"/>
    </row>
    <row r="27" spans="2:23" x14ac:dyDescent="0.2">
      <c r="B27" s="6">
        <v>19</v>
      </c>
      <c r="C27" s="3" t="s">
        <v>179</v>
      </c>
      <c r="D27" s="3" t="s">
        <v>129</v>
      </c>
      <c r="E27" s="4"/>
      <c r="F27" s="4"/>
      <c r="G27" s="3"/>
      <c r="H27" s="3"/>
      <c r="I27" s="6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17.5</v>
      </c>
      <c r="R27" s="16"/>
      <c r="S27" s="63"/>
      <c r="T27" s="63"/>
      <c r="U27" s="64"/>
      <c r="V27" s="64"/>
      <c r="W27" s="65"/>
    </row>
    <row r="28" spans="2:23" x14ac:dyDescent="0.2">
      <c r="B28" s="6">
        <v>20</v>
      </c>
      <c r="C28" s="3" t="s">
        <v>180</v>
      </c>
      <c r="D28" s="3" t="s">
        <v>130</v>
      </c>
      <c r="E28" s="4"/>
      <c r="F28" s="4"/>
      <c r="G28" s="3"/>
      <c r="H28" s="3"/>
      <c r="I28" s="6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  <c r="R28" s="16"/>
      <c r="S28" s="65"/>
      <c r="T28" s="63"/>
      <c r="U28" s="64"/>
      <c r="V28" s="64"/>
      <c r="W28" s="65"/>
    </row>
    <row r="29" spans="2:23" x14ac:dyDescent="0.2">
      <c r="B29" s="6">
        <v>21</v>
      </c>
      <c r="C29" s="3" t="s">
        <v>181</v>
      </c>
      <c r="D29" s="3" t="s">
        <v>131</v>
      </c>
      <c r="E29" s="4"/>
      <c r="F29" s="4"/>
      <c r="G29" s="3"/>
      <c r="H29" s="3"/>
      <c r="I29" s="61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17.5</v>
      </c>
      <c r="R29" s="16"/>
      <c r="S29" s="63"/>
      <c r="T29" s="63"/>
      <c r="U29" s="64"/>
      <c r="V29" s="64"/>
      <c r="W29" s="65"/>
    </row>
    <row r="30" spans="2:23" x14ac:dyDescent="0.2">
      <c r="B30" s="6">
        <v>22</v>
      </c>
      <c r="C30" s="3" t="s">
        <v>182</v>
      </c>
      <c r="D30" s="3" t="s">
        <v>132</v>
      </c>
      <c r="E30" s="4"/>
      <c r="F30" s="4"/>
      <c r="G30" s="3"/>
      <c r="H30" s="3"/>
      <c r="I30" s="61"/>
      <c r="J30" s="4">
        <v>96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</v>
      </c>
      <c r="R30" s="16"/>
      <c r="S30" s="63"/>
      <c r="T30" s="63"/>
      <c r="U30" s="64"/>
      <c r="V30" s="64"/>
      <c r="W30" s="65"/>
    </row>
    <row r="31" spans="2:23" x14ac:dyDescent="0.2">
      <c r="B31" s="6">
        <v>23</v>
      </c>
      <c r="C31" s="3" t="s">
        <v>183</v>
      </c>
      <c r="D31" s="3" t="s">
        <v>133</v>
      </c>
      <c r="E31" s="4"/>
      <c r="F31" s="4"/>
      <c r="G31" s="3"/>
      <c r="H31" s="3"/>
      <c r="I31" s="61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  <c r="R31" s="16"/>
      <c r="S31" s="63"/>
      <c r="T31" s="63"/>
      <c r="U31" s="64"/>
      <c r="V31" s="64"/>
      <c r="W31" s="65"/>
    </row>
    <row r="32" spans="2:23" x14ac:dyDescent="0.2">
      <c r="B32" s="6">
        <v>24</v>
      </c>
      <c r="D32" s="70"/>
      <c r="E32" s="71"/>
      <c r="F32" s="71"/>
      <c r="G32" s="71"/>
      <c r="H32" s="71"/>
      <c r="I32" s="72"/>
      <c r="J32" s="4"/>
      <c r="K32" s="4"/>
      <c r="L32" s="4"/>
      <c r="M32" s="4"/>
      <c r="N32" s="4"/>
      <c r="O32" s="4"/>
      <c r="P32" s="4"/>
      <c r="Q32" s="62"/>
      <c r="R32" s="16"/>
      <c r="S32" s="64"/>
      <c r="T32" s="64"/>
      <c r="U32" s="1"/>
      <c r="V32" s="1"/>
    </row>
    <row r="33" spans="2:22" x14ac:dyDescent="0.2">
      <c r="B33" s="6">
        <v>25</v>
      </c>
      <c r="D33" s="52"/>
      <c r="E33" s="53"/>
      <c r="F33" s="53"/>
      <c r="G33" s="53"/>
      <c r="H33" s="53"/>
      <c r="I33" s="54"/>
      <c r="J33" s="4"/>
      <c r="K33" s="4"/>
      <c r="L33" s="4"/>
      <c r="M33" s="4"/>
      <c r="N33" s="4"/>
      <c r="O33" s="4"/>
      <c r="P33" s="4"/>
      <c r="Q33" s="62"/>
      <c r="R33" s="16"/>
      <c r="S33" s="64"/>
      <c r="T33" s="64"/>
      <c r="U33" s="1"/>
      <c r="V33" s="1"/>
    </row>
    <row r="34" spans="2:22" x14ac:dyDescent="0.2">
      <c r="B34" s="6">
        <v>26</v>
      </c>
      <c r="D34" s="52"/>
      <c r="E34" s="53"/>
      <c r="F34" s="53"/>
      <c r="G34" s="53"/>
      <c r="H34" s="53"/>
      <c r="I34" s="54"/>
      <c r="J34" s="4"/>
      <c r="K34" s="4"/>
      <c r="L34" s="4"/>
      <c r="M34" s="4"/>
      <c r="N34" s="4"/>
      <c r="O34" s="4"/>
      <c r="P34" s="4"/>
      <c r="Q34" s="62"/>
      <c r="R34" s="16"/>
      <c r="S34" s="64"/>
      <c r="T34" s="1"/>
      <c r="U34" s="1"/>
      <c r="V34" s="1"/>
    </row>
    <row r="35" spans="2:22" x14ac:dyDescent="0.2">
      <c r="B35" s="6">
        <v>27</v>
      </c>
      <c r="D35" s="52"/>
      <c r="E35" s="53"/>
      <c r="F35" s="53"/>
      <c r="G35" s="53"/>
      <c r="H35" s="53"/>
      <c r="I35" s="54"/>
      <c r="J35" s="4"/>
      <c r="K35" s="4"/>
      <c r="L35" s="4"/>
      <c r="M35" s="4"/>
      <c r="N35" s="4"/>
      <c r="O35" s="4"/>
      <c r="P35" s="4"/>
      <c r="Q35" s="62"/>
      <c r="R35" s="16"/>
      <c r="S35" s="64"/>
      <c r="T35" s="1"/>
      <c r="U35" s="1"/>
      <c r="V35" s="1"/>
    </row>
    <row r="36" spans="2:22" x14ac:dyDescent="0.2">
      <c r="B36" s="6">
        <v>28</v>
      </c>
      <c r="D36" s="52"/>
      <c r="E36" s="53"/>
      <c r="F36" s="53"/>
      <c r="G36" s="53"/>
      <c r="H36" s="53"/>
      <c r="I36" s="54"/>
      <c r="J36" s="4"/>
      <c r="K36" s="4"/>
      <c r="L36" s="4"/>
      <c r="M36" s="4"/>
      <c r="N36" s="4"/>
      <c r="O36" s="4"/>
      <c r="P36" s="4"/>
      <c r="Q36" s="62"/>
      <c r="R36" s="16"/>
      <c r="S36" s="64"/>
      <c r="T36" s="1"/>
      <c r="U36" s="1"/>
      <c r="V36" s="1"/>
    </row>
    <row r="37" spans="2:22" x14ac:dyDescent="0.2">
      <c r="B37" s="6">
        <v>29</v>
      </c>
      <c r="D37" s="52"/>
      <c r="E37" s="53"/>
      <c r="F37" s="53"/>
      <c r="G37" s="53"/>
      <c r="H37" s="53"/>
      <c r="I37" s="54"/>
      <c r="J37" s="4"/>
      <c r="K37" s="4"/>
      <c r="L37" s="4"/>
      <c r="M37" s="4"/>
      <c r="N37" s="4"/>
      <c r="O37" s="4"/>
      <c r="P37" s="4"/>
      <c r="Q37" s="62"/>
      <c r="R37" s="16"/>
      <c r="S37" s="64"/>
      <c r="T37" s="1"/>
      <c r="U37" s="1"/>
      <c r="V37" s="1"/>
    </row>
    <row r="38" spans="2:22" x14ac:dyDescent="0.2">
      <c r="B38" s="6">
        <v>30</v>
      </c>
      <c r="C38" s="6"/>
      <c r="D38" s="52"/>
      <c r="E38" s="53"/>
      <c r="F38" s="53"/>
      <c r="G38" s="53"/>
      <c r="H38" s="53"/>
      <c r="I38" s="54"/>
      <c r="J38" s="4"/>
      <c r="K38" s="4"/>
      <c r="L38" s="4"/>
      <c r="M38" s="4"/>
      <c r="N38" s="4"/>
      <c r="O38" s="4"/>
      <c r="P38" s="4"/>
      <c r="Q38" s="21"/>
    </row>
    <row r="39" spans="2:22" x14ac:dyDescent="0.2">
      <c r="B39" s="6">
        <v>31</v>
      </c>
      <c r="C39" s="6"/>
      <c r="D39" s="52"/>
      <c r="E39" s="53"/>
      <c r="F39" s="53"/>
      <c r="G39" s="53"/>
      <c r="H39" s="53"/>
      <c r="I39" s="54"/>
      <c r="J39" s="4"/>
      <c r="K39" s="4"/>
      <c r="L39" s="4"/>
      <c r="M39" s="4"/>
      <c r="N39" s="4"/>
      <c r="O39" s="4"/>
      <c r="P39" s="4"/>
      <c r="Q39" s="21"/>
    </row>
    <row r="40" spans="2:22" x14ac:dyDescent="0.2">
      <c r="B40" s="6">
        <v>32</v>
      </c>
      <c r="C40" s="6"/>
      <c r="D40" s="52"/>
      <c r="E40" s="53"/>
      <c r="F40" s="53"/>
      <c r="G40" s="53"/>
      <c r="H40" s="53"/>
      <c r="I40" s="54"/>
      <c r="J40" s="4"/>
      <c r="K40" s="4"/>
      <c r="L40" s="4"/>
      <c r="M40" s="4"/>
      <c r="N40" s="4"/>
      <c r="O40" s="4"/>
      <c r="P40" s="4"/>
      <c r="Q40" s="21"/>
    </row>
    <row r="41" spans="2:22" x14ac:dyDescent="0.2">
      <c r="B41" s="6"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21"/>
    </row>
    <row r="42" spans="2:22" x14ac:dyDescent="0.2">
      <c r="B42" s="6"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21"/>
      <c r="T42" s="29"/>
    </row>
    <row r="43" spans="2:22" x14ac:dyDescent="0.2">
      <c r="B43" s="6"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21"/>
    </row>
    <row r="44" spans="2:22" x14ac:dyDescent="0.2">
      <c r="B44" s="6"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21"/>
    </row>
    <row r="45" spans="2:22" x14ac:dyDescent="0.2">
      <c r="B45" s="6">
        <v>37</v>
      </c>
      <c r="C45" s="6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21"/>
    </row>
    <row r="46" spans="2:22" x14ac:dyDescent="0.2">
      <c r="B46" s="6">
        <v>38</v>
      </c>
      <c r="C46" s="30"/>
      <c r="D46" s="57"/>
      <c r="E46" s="32"/>
      <c r="F46" s="32"/>
      <c r="G46" s="32"/>
      <c r="H46" s="32"/>
      <c r="I46" s="32"/>
      <c r="J46" s="4"/>
      <c r="K46" s="4"/>
      <c r="L46" s="20"/>
      <c r="M46" s="4"/>
      <c r="N46" s="4"/>
      <c r="O46" s="4"/>
      <c r="P46" s="4"/>
      <c r="Q46" s="21"/>
    </row>
    <row r="47" spans="2:22" x14ac:dyDescent="0.2">
      <c r="B47" s="6">
        <v>39</v>
      </c>
      <c r="C47" s="3"/>
      <c r="D47" s="38"/>
      <c r="E47" s="39"/>
      <c r="F47" s="39"/>
      <c r="G47" s="39"/>
      <c r="H47" s="39"/>
      <c r="I47" s="40"/>
      <c r="J47" s="11">
        <v>0</v>
      </c>
      <c r="K47" s="11">
        <f t="shared" ref="K47:Q47" si="1">COUNTIF(K9:K46,"&gt;=70")</f>
        <v>0</v>
      </c>
      <c r="L47" s="11">
        <f t="shared" si="1"/>
        <v>0</v>
      </c>
      <c r="M47" s="11">
        <f t="shared" si="1"/>
        <v>0</v>
      </c>
      <c r="N47" s="11">
        <f t="shared" si="1"/>
        <v>0</v>
      </c>
      <c r="O47" s="11">
        <f t="shared" si="1"/>
        <v>0</v>
      </c>
      <c r="P47" s="11">
        <f t="shared" si="1"/>
        <v>0</v>
      </c>
      <c r="Q47" s="11">
        <f t="shared" si="1"/>
        <v>0</v>
      </c>
    </row>
    <row r="48" spans="2:22" x14ac:dyDescent="0.2">
      <c r="C48" s="34"/>
      <c r="D48" s="34"/>
      <c r="E48" s="1"/>
      <c r="H48" s="56" t="s">
        <v>19</v>
      </c>
      <c r="I48" s="56"/>
      <c r="J48" s="11">
        <f>COUNTIF(J9:J45,"&gt;=70")</f>
        <v>15</v>
      </c>
      <c r="K48" s="11">
        <f t="shared" ref="K48:Q48" si="2">COUNTIF(K9:K45,"&gt;=70")</f>
        <v>0</v>
      </c>
      <c r="L48" s="11">
        <f t="shared" si="2"/>
        <v>0</v>
      </c>
      <c r="M48" s="11">
        <f t="shared" si="2"/>
        <v>0</v>
      </c>
      <c r="N48" s="11">
        <f t="shared" si="2"/>
        <v>0</v>
      </c>
      <c r="O48" s="11">
        <f t="shared" si="2"/>
        <v>0</v>
      </c>
      <c r="P48" s="11">
        <f t="shared" si="2"/>
        <v>0</v>
      </c>
      <c r="Q48" s="11">
        <f t="shared" si="2"/>
        <v>0</v>
      </c>
    </row>
    <row r="49" spans="3:20" x14ac:dyDescent="0.2">
      <c r="C49" s="34"/>
      <c r="D49" s="34"/>
      <c r="E49" s="8"/>
      <c r="H49" s="43" t="s">
        <v>20</v>
      </c>
      <c r="I49" s="43"/>
      <c r="J49" s="12">
        <f>COUNTIF(J9:J45,"&lt;70")</f>
        <v>8</v>
      </c>
      <c r="K49" s="12">
        <f t="shared" ref="K49:Q49" si="3">COUNTIF(K9:K45,"&lt;70")</f>
        <v>23</v>
      </c>
      <c r="L49" s="12">
        <f t="shared" si="3"/>
        <v>23</v>
      </c>
      <c r="M49" s="12">
        <f t="shared" si="3"/>
        <v>23</v>
      </c>
      <c r="N49" s="12">
        <f t="shared" si="3"/>
        <v>23</v>
      </c>
      <c r="O49" s="12">
        <f t="shared" si="3"/>
        <v>23</v>
      </c>
      <c r="P49" s="12">
        <f t="shared" si="3"/>
        <v>23</v>
      </c>
      <c r="Q49" s="12">
        <f t="shared" si="3"/>
        <v>23</v>
      </c>
    </row>
    <row r="50" spans="3:20" x14ac:dyDescent="0.2">
      <c r="C50" s="34"/>
      <c r="D50" s="34"/>
      <c r="E50" s="34"/>
      <c r="H50" s="43" t="s">
        <v>21</v>
      </c>
      <c r="I50" s="43"/>
      <c r="J50" s="12">
        <f>COUNT(J9:J45)</f>
        <v>23</v>
      </c>
      <c r="K50" s="12">
        <f t="shared" ref="K50:Q50" si="4">COUNT(K9:K45)</f>
        <v>23</v>
      </c>
      <c r="L50" s="12">
        <f t="shared" si="4"/>
        <v>23</v>
      </c>
      <c r="M50" s="12">
        <f t="shared" si="4"/>
        <v>23</v>
      </c>
      <c r="N50" s="12">
        <f t="shared" si="4"/>
        <v>23</v>
      </c>
      <c r="O50" s="12">
        <f t="shared" si="4"/>
        <v>23</v>
      </c>
      <c r="P50" s="12">
        <f t="shared" si="4"/>
        <v>23</v>
      </c>
      <c r="Q50" s="12">
        <f t="shared" si="4"/>
        <v>23</v>
      </c>
    </row>
    <row r="51" spans="3:20" x14ac:dyDescent="0.2">
      <c r="C51" s="34"/>
      <c r="D51" s="34"/>
      <c r="E51" s="1"/>
      <c r="H51" s="35" t="s">
        <v>16</v>
      </c>
      <c r="I51" s="35"/>
      <c r="J51" s="13">
        <f>J48/J50</f>
        <v>0.65217391304347827</v>
      </c>
      <c r="K51" s="13">
        <f t="shared" ref="K51:Q51" si="5">K48/K50</f>
        <v>0</v>
      </c>
      <c r="L51" s="13">
        <f t="shared" si="5"/>
        <v>0</v>
      </c>
      <c r="M51" s="13">
        <f t="shared" si="5"/>
        <v>0</v>
      </c>
      <c r="N51" s="13">
        <f t="shared" si="5"/>
        <v>0</v>
      </c>
      <c r="O51" s="13">
        <f t="shared" si="5"/>
        <v>0</v>
      </c>
      <c r="P51" s="13">
        <f t="shared" si="5"/>
        <v>0</v>
      </c>
      <c r="Q51" s="13">
        <f t="shared" si="5"/>
        <v>0</v>
      </c>
    </row>
    <row r="52" spans="3:20" x14ac:dyDescent="0.2">
      <c r="C52" s="34"/>
      <c r="D52" s="34"/>
      <c r="E52" s="1"/>
      <c r="H52" s="35" t="s">
        <v>17</v>
      </c>
      <c r="I52" s="35"/>
      <c r="J52" s="13">
        <f>J49/J50</f>
        <v>0.34782608695652173</v>
      </c>
      <c r="K52" s="13">
        <f t="shared" ref="K52:Q52" si="6">K49/K50</f>
        <v>1</v>
      </c>
      <c r="L52" s="13">
        <f t="shared" si="6"/>
        <v>1</v>
      </c>
      <c r="M52" s="13">
        <f t="shared" si="6"/>
        <v>1</v>
      </c>
      <c r="N52" s="13">
        <f t="shared" si="6"/>
        <v>1</v>
      </c>
      <c r="O52" s="13">
        <f t="shared" si="6"/>
        <v>1</v>
      </c>
      <c r="P52" s="13">
        <f t="shared" si="6"/>
        <v>1</v>
      </c>
      <c r="Q52" s="13">
        <f t="shared" si="6"/>
        <v>1</v>
      </c>
      <c r="T52" s="31"/>
    </row>
    <row r="53" spans="3:20" x14ac:dyDescent="0.2">
      <c r="C53" s="34"/>
      <c r="D53" s="34"/>
      <c r="E53" s="8"/>
    </row>
    <row r="54" spans="3:20" x14ac:dyDescent="0.2">
      <c r="C54" s="1"/>
      <c r="D54" s="1"/>
      <c r="E54" s="8"/>
    </row>
    <row r="55" spans="3:20" x14ac:dyDescent="0.2">
      <c r="J55" s="36"/>
      <c r="K55" s="36"/>
      <c r="L55" s="36"/>
      <c r="M55" s="36"/>
      <c r="N55" s="36"/>
      <c r="O55" s="36"/>
      <c r="P55" s="36"/>
    </row>
    <row r="56" spans="3:20" x14ac:dyDescent="0.2">
      <c r="J56" s="33" t="s">
        <v>18</v>
      </c>
      <c r="K56" s="33"/>
      <c r="L56" s="33"/>
      <c r="M56" s="33"/>
      <c r="N56" s="33"/>
      <c r="O56" s="33"/>
      <c r="P56" s="33"/>
    </row>
  </sheetData>
  <mergeCells count="38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C48:D48"/>
    <mergeCell ref="H48:I48"/>
    <mergeCell ref="C49:D49"/>
    <mergeCell ref="H49:I49"/>
    <mergeCell ref="C50:E50"/>
    <mergeCell ref="H50:I50"/>
    <mergeCell ref="J56:P56"/>
    <mergeCell ref="C51:D51"/>
    <mergeCell ref="H51:I51"/>
    <mergeCell ref="C52:D52"/>
    <mergeCell ref="H52:I52"/>
    <mergeCell ref="C53:D53"/>
    <mergeCell ref="J55:P5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</vt:lpstr>
      <vt:lpstr>ANALISIS INSTRUMENTAL</vt:lpstr>
      <vt:lpstr>TALLER DE INVESTIGACIÓN</vt:lpstr>
      <vt:lpstr>CONSERVACIÓN DE SUELOS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2023-10-07T03:57:47Z</cp:lastPrinted>
  <dcterms:created xsi:type="dcterms:W3CDTF">2023-03-14T19:16:59Z</dcterms:created>
  <dcterms:modified xsi:type="dcterms:W3CDTF">2025-03-08T02:46:45Z</dcterms:modified>
</cp:coreProperties>
</file>