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CALIFICACIONES  /FINAL/"/>
    </mc:Choice>
  </mc:AlternateContent>
  <xr:revisionPtr revIDLastSave="0" documentId="13_ncr:1_{C1E61708-AD8B-D047-AB55-8FC9EE547AA5}" xr6:coauthVersionLast="47" xr6:coauthVersionMax="47" xr10:uidLastSave="{00000000-0000-0000-0000-000000000000}"/>
  <bookViews>
    <workbookView xWindow="0" yWindow="500" windowWidth="28800" windowHeight="17500" activeTab="4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0" l="1"/>
  <c r="H14" i="10"/>
  <c r="H15" i="10"/>
  <c r="H16" i="10"/>
  <c r="H19" i="24"/>
  <c r="J19" i="24"/>
  <c r="L19" i="24"/>
  <c r="H20" i="24"/>
  <c r="J20" i="24"/>
  <c r="L20" i="24"/>
  <c r="L18" i="24"/>
  <c r="J18" i="24"/>
  <c r="H18" i="24"/>
  <c r="L17" i="24"/>
  <c r="J17" i="24"/>
  <c r="H17" i="24"/>
  <c r="L16" i="24"/>
  <c r="J16" i="24"/>
  <c r="H16" i="24"/>
  <c r="L15" i="24"/>
  <c r="J15" i="24"/>
  <c r="H15" i="24"/>
  <c r="L14" i="24"/>
  <c r="J14" i="24"/>
  <c r="H14" i="24"/>
  <c r="L15" i="23"/>
  <c r="L16" i="23"/>
  <c r="L17" i="23"/>
  <c r="L18" i="23"/>
  <c r="J15" i="23"/>
  <c r="H15" i="23"/>
  <c r="H16" i="23"/>
  <c r="H17" i="23"/>
  <c r="H18" i="23"/>
  <c r="J16" i="22" l="1"/>
  <c r="H16" i="22"/>
  <c r="L17" i="22" l="1"/>
  <c r="J17" i="22"/>
  <c r="H17" i="22"/>
  <c r="L16" i="22"/>
  <c r="L15" i="22"/>
  <c r="J15" i="22"/>
  <c r="H15" i="22"/>
  <c r="L14" i="22"/>
  <c r="J14" i="22"/>
  <c r="H14" i="22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4" i="23"/>
  <c r="L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H14" i="25"/>
  <c r="H15" i="25"/>
  <c r="J14" i="23" l="1"/>
  <c r="J16" i="23"/>
  <c r="J17" i="23"/>
  <c r="J18" i="23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B10" i="24"/>
  <c r="B37" i="24" s="1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L16" i="10"/>
  <c r="I16" i="10"/>
  <c r="J16" i="10" s="1"/>
  <c r="L15" i="10"/>
  <c r="I15" i="10"/>
  <c r="J15" i="10" s="1"/>
  <c r="L14" i="10"/>
  <c r="I14" i="10"/>
  <c r="J14" i="10" s="1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1FBBAA75-ECDF-1E40-9A0A-DAAF931DF375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I8" authorId="0" shapeId="0" xr:uid="{5BFDC97D-332D-BA46-8EED-E83180C748A5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C88424DC-9522-C346-B256-9E71E988B4DE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2F13FEAF-7CB4-6F46-B9B1-B7A7B58BA21E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<sst xmlns="http://schemas.openxmlformats.org/spreadsheetml/2006/main" count="253" uniqueCount="46">
  <si>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</si>
  <si>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</si>
  <si>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</si>
  <si>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</si>
  <si>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</si>
  <si>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</si>
  <si>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</si>
  <si>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</si>
  <si>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</si>
  <si>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</si>
  <si>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</si>
  <si>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</si>
  <si>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</si>
  <si>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</si>
  <si>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</si>
  <si>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</si>
  <si>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</si>
  <si>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</si>
  <si>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</si>
  <si>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</si>
  <si>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</si>
  <si>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</si>
  <si>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</si>
  <si>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</si>
  <si>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</si>
  <si>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</si>
  <si>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</si>
  <si>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</si>
  <si>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</si>
  <si>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</si>
  <si>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</si>
  <si>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</si>
  <si>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</si>
  <si>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</si>
  <si>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</si>
  <si>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AMBIENTAL</t>
  </si>
  <si>
    <t>FEB-JUN-2025</t>
  </si>
  <si>
    <t xml:space="preserve">MICROBIOLOGIA </t>
  </si>
  <si>
    <t>ANALISIS INSTRUMENTAL</t>
  </si>
  <si>
    <t>TALLER DE INVESTIGACION I</t>
  </si>
  <si>
    <t xml:space="preserve">CONSERVACIÓN DEL SUELO </t>
  </si>
  <si>
    <t>406-A</t>
  </si>
  <si>
    <t>606-A</t>
  </si>
  <si>
    <t>806-A</t>
  </si>
  <si>
    <t>S/E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</si>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</sst>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A14" sqref="A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29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5">
        <v>1</v>
      </c>
      <c r="C8" s="25"/>
      <c r="D8" s="14" t="s">
        <v>4</v>
      </c>
      <c r="E8" s="20">
        <v>3</v>
      </c>
      <c r="F8"/>
      <c r="G8" s="4" t="s">
        <v>5</v>
      </c>
      <c r="H8" s="20">
        <v>4</v>
      </c>
      <c r="I8" s="26" t="s">
        <v>6</v>
      </c>
      <c r="J8" s="26"/>
      <c r="K8" s="26"/>
      <c r="L8" s="25" t="s">
        <v>36</v>
      </c>
      <c r="M8" s="25"/>
      <c r="N8" s="25"/>
    </row>
    <row r="10" spans="1:14" x14ac:dyDescent="0.15">
      <c r="A10" s="4" t="s">
        <v>7</v>
      </c>
      <c r="B10" s="25" t="s">
        <v>30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ht="14" x14ac:dyDescent="0.15">
      <c r="A13" s="32"/>
      <c r="B13" s="34"/>
      <c r="C13" s="34"/>
      <c r="D13" s="36"/>
      <c r="E13" s="36"/>
      <c r="F13" s="7" t="s">
        <v>21</v>
      </c>
      <c r="G13" s="7" t="s">
        <v>22</v>
      </c>
      <c r="H13" s="36"/>
      <c r="I13" s="36"/>
      <c r="J13" s="36"/>
      <c r="K13" s="36"/>
      <c r="L13" s="36"/>
      <c r="M13" s="36"/>
      <c r="N13" s="38"/>
    </row>
    <row r="14" spans="1:14" s="11" customFormat="1" ht="14" x14ac:dyDescent="0.15">
      <c r="A14" s="9" t="s">
        <v>37</v>
      </c>
      <c r="B14" s="9">
        <v>1</v>
      </c>
      <c r="C14" s="9" t="s">
        <v>41</v>
      </c>
      <c r="D14" s="9" t="s">
        <v>31</v>
      </c>
      <c r="E14" s="9">
        <v>30</v>
      </c>
      <c r="F14" s="9">
        <v>18</v>
      </c>
      <c r="G14" s="9"/>
      <c r="H14" s="10">
        <f t="shared" ref="H14:H27" si="0">F14/E14</f>
        <v>0.6</v>
      </c>
      <c r="I14" s="9">
        <v>12</v>
      </c>
      <c r="J14" s="10">
        <f t="shared" ref="J14:J27" si="1">I14/E14</f>
        <v>0.4</v>
      </c>
      <c r="K14" s="9"/>
      <c r="L14" s="10">
        <f t="shared" ref="L14:L28" si="2">K14/E14</f>
        <v>0</v>
      </c>
      <c r="M14" s="21">
        <v>47.63</v>
      </c>
      <c r="N14" s="15">
        <v>0.6</v>
      </c>
    </row>
    <row r="15" spans="1:14" s="11" customFormat="1" ht="14" x14ac:dyDescent="0.15">
      <c r="A15" s="9" t="s">
        <v>38</v>
      </c>
      <c r="B15" s="9">
        <v>1</v>
      </c>
      <c r="C15" s="9" t="s">
        <v>41</v>
      </c>
      <c r="D15" s="9" t="s">
        <v>31</v>
      </c>
      <c r="E15" s="9">
        <v>27</v>
      </c>
      <c r="F15" s="9">
        <v>14</v>
      </c>
      <c r="G15" s="9"/>
      <c r="H15" s="10">
        <f t="shared" si="0"/>
        <v>0.51851851851851849</v>
      </c>
      <c r="I15" s="9">
        <v>13</v>
      </c>
      <c r="J15" s="10">
        <f t="shared" si="1"/>
        <v>0.48148148148148145</v>
      </c>
      <c r="K15" s="9"/>
      <c r="L15" s="10">
        <f t="shared" si="2"/>
        <v>0</v>
      </c>
      <c r="M15" s="21">
        <v>40.700000000000003</v>
      </c>
      <c r="N15" s="15">
        <v>0.52</v>
      </c>
    </row>
    <row r="16" spans="1:14" s="11" customFormat="1" ht="14" x14ac:dyDescent="0.15">
      <c r="A16" s="9" t="s">
        <v>39</v>
      </c>
      <c r="B16" s="9" t="s">
        <v>44</v>
      </c>
      <c r="C16" s="9" t="s">
        <v>42</v>
      </c>
      <c r="D16" s="9" t="s">
        <v>31</v>
      </c>
      <c r="E16" s="9">
        <v>21</v>
      </c>
      <c r="F16" s="9" t="s">
        <v>24</v>
      </c>
      <c r="G16" s="9"/>
      <c r="H16" s="10"/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14" x14ac:dyDescent="0.15">
      <c r="A17" s="9" t="s">
        <v>40</v>
      </c>
      <c r="B17" s="9">
        <v>1</v>
      </c>
      <c r="C17" s="9" t="s">
        <v>43</v>
      </c>
      <c r="D17" s="9" t="s">
        <v>31</v>
      </c>
      <c r="E17" s="9">
        <v>23</v>
      </c>
      <c r="F17" s="9">
        <v>15</v>
      </c>
      <c r="G17" s="9"/>
      <c r="H17" s="10">
        <f t="shared" si="0"/>
        <v>0.65217391304347827</v>
      </c>
      <c r="I17" s="9">
        <v>8</v>
      </c>
      <c r="J17" s="10">
        <f t="shared" si="1"/>
        <v>0.34782608695652173</v>
      </c>
      <c r="K17" s="9"/>
      <c r="L17" s="10">
        <f t="shared" si="2"/>
        <v>0</v>
      </c>
      <c r="M17" s="21">
        <v>44.8</v>
      </c>
      <c r="N17" s="15">
        <v>0.65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47</v>
      </c>
      <c r="G28" s="17">
        <f>SUM(G14:G27)</f>
        <v>0</v>
      </c>
      <c r="H28" s="18">
        <f>SUM(F28:G28)/E28</f>
        <v>0.46534653465346537</v>
      </c>
      <c r="I28" s="17">
        <v>16</v>
      </c>
      <c r="J28" s="18">
        <f>I28/E28</f>
        <v>0.15841584158415842</v>
      </c>
      <c r="K28" s="17">
        <f>SUM(K14:K27)</f>
        <v>0</v>
      </c>
      <c r="L28" s="18">
        <f t="shared" si="2"/>
        <v>0</v>
      </c>
      <c r="M28" s="17">
        <f>AVERAGE(M14:M27)</f>
        <v>44.376666666666665</v>
      </c>
      <c r="N28" s="19">
        <f>AVERAGE(N14:N27)</f>
        <v>0.4425</v>
      </c>
    </row>
    <row r="30" spans="1:14" ht="120" customHeight="1" x14ac:dyDescent="0.1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41" t="s">
        <v>26</v>
      </c>
      <c r="C33" s="41"/>
      <c r="D33" s="41"/>
      <c r="G33" s="28" t="s">
        <v>27</v>
      </c>
      <c r="H33" s="28"/>
      <c r="I33" s="28"/>
      <c r="J33" s="28"/>
    </row>
    <row r="34" spans="1:10" ht="62.25" customHeight="1" x14ac:dyDescent="0.15">
      <c r="B34" s="40"/>
      <c r="C34" s="40"/>
      <c r="D34" s="40"/>
      <c r="G34" s="25"/>
      <c r="H34" s="25"/>
      <c r="I34" s="25"/>
      <c r="J34" s="25"/>
    </row>
    <row r="35" spans="1:10" hidden="1" x14ac:dyDescent="0.1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15"/>
    <row r="37" spans="1:10" ht="45" customHeight="1" x14ac:dyDescent="0.15">
      <c r="B37" s="43" t="str">
        <f>B10</f>
        <v xml:space="preserve">M.C. SOLEDAD ESTHER MALDONADO BRAVO </v>
      </c>
      <c r="C37" s="43"/>
      <c r="D37" s="43"/>
      <c r="E37" s="13"/>
      <c r="F37" s="13"/>
      <c r="G37" s="43" t="s">
        <v>32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9" zoomScaleNormal="100" zoomScaleSheetLayoutView="100" workbookViewId="0">
      <selection activeCell="A14" sqref="A14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33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5">
        <v>2</v>
      </c>
      <c r="C8" s="25"/>
      <c r="D8" s="14" t="s">
        <v>4</v>
      </c>
      <c r="E8" s="20">
        <v>3</v>
      </c>
      <c r="F8"/>
      <c r="G8" s="4" t="s">
        <v>5</v>
      </c>
      <c r="H8" s="20">
        <v>4</v>
      </c>
      <c r="I8" s="26" t="s">
        <v>6</v>
      </c>
      <c r="J8" s="26"/>
      <c r="K8" s="26"/>
      <c r="L8" s="25" t="s">
        <v>36</v>
      </c>
      <c r="M8" s="25"/>
      <c r="N8" s="25"/>
    </row>
    <row r="10" spans="1:14" x14ac:dyDescent="0.15">
      <c r="A10" s="4" t="s">
        <v>7</v>
      </c>
      <c r="B10" s="25" t="s">
        <v>30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ht="14" x14ac:dyDescent="0.15">
      <c r="A13" s="32"/>
      <c r="B13" s="34"/>
      <c r="C13" s="34"/>
      <c r="D13" s="36"/>
      <c r="E13" s="36"/>
      <c r="F13" s="7" t="s">
        <v>21</v>
      </c>
      <c r="G13" s="7" t="s">
        <v>22</v>
      </c>
      <c r="H13" s="36"/>
      <c r="I13" s="36"/>
      <c r="J13" s="36"/>
      <c r="K13" s="36"/>
      <c r="L13" s="36"/>
      <c r="M13" s="36"/>
      <c r="N13" s="38"/>
    </row>
    <row r="14" spans="1:14" s="11" customFormat="1" ht="14" x14ac:dyDescent="0.15">
      <c r="A14" s="9" t="s">
        <v>37</v>
      </c>
      <c r="B14" s="9">
        <v>2</v>
      </c>
      <c r="C14" s="9" t="s">
        <v>41</v>
      </c>
      <c r="D14" s="9" t="s">
        <v>31</v>
      </c>
      <c r="E14" s="9">
        <v>30</v>
      </c>
      <c r="F14" s="9">
        <v>19</v>
      </c>
      <c r="G14" s="9"/>
      <c r="H14" s="10">
        <f t="shared" ref="H14:H17" si="0">F14/E14</f>
        <v>0.6333333333333333</v>
      </c>
      <c r="I14" s="9">
        <v>11</v>
      </c>
      <c r="J14" s="10">
        <f t="shared" ref="J14:J17" si="1">I14/E14</f>
        <v>0.36666666666666664</v>
      </c>
      <c r="K14" s="9"/>
      <c r="L14" s="10">
        <f t="shared" ref="L14:L17" si="2">K14/E14</f>
        <v>0</v>
      </c>
      <c r="M14" s="21">
        <v>50.46</v>
      </c>
      <c r="N14" s="15">
        <v>0.63</v>
      </c>
    </row>
    <row r="15" spans="1:14" s="11" customFormat="1" ht="14" x14ac:dyDescent="0.15">
      <c r="A15" s="9" t="s">
        <v>38</v>
      </c>
      <c r="B15" s="9">
        <v>2</v>
      </c>
      <c r="C15" s="9" t="s">
        <v>41</v>
      </c>
      <c r="D15" s="9" t="s">
        <v>31</v>
      </c>
      <c r="E15" s="9">
        <v>27</v>
      </c>
      <c r="F15" s="9">
        <v>22</v>
      </c>
      <c r="G15" s="9"/>
      <c r="H15" s="10">
        <f t="shared" si="0"/>
        <v>0.81481481481481477</v>
      </c>
      <c r="I15" s="9">
        <v>5</v>
      </c>
      <c r="J15" s="10">
        <f t="shared" si="1"/>
        <v>0.18518518518518517</v>
      </c>
      <c r="K15" s="9"/>
      <c r="L15" s="10">
        <f t="shared" si="2"/>
        <v>0</v>
      </c>
      <c r="M15" s="21">
        <v>72.88</v>
      </c>
      <c r="N15" s="15">
        <v>0.77769999999999995</v>
      </c>
    </row>
    <row r="16" spans="1:14" s="11" customFormat="1" ht="14" x14ac:dyDescent="0.15">
      <c r="A16" s="9" t="s">
        <v>39</v>
      </c>
      <c r="B16" s="9">
        <v>1</v>
      </c>
      <c r="C16" s="9" t="s">
        <v>42</v>
      </c>
      <c r="D16" s="9" t="s">
        <v>31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v>3</v>
      </c>
      <c r="J16" s="10">
        <f t="shared" si="1"/>
        <v>0.14285714285714285</v>
      </c>
      <c r="K16" s="9"/>
      <c r="L16" s="10">
        <f t="shared" si="2"/>
        <v>0</v>
      </c>
      <c r="M16" s="21">
        <v>74.900000000000006</v>
      </c>
      <c r="N16" s="15">
        <v>0.76</v>
      </c>
    </row>
    <row r="17" spans="1:14" s="11" customFormat="1" ht="14" x14ac:dyDescent="0.15">
      <c r="A17" s="9" t="s">
        <v>40</v>
      </c>
      <c r="B17" s="9" t="s">
        <v>44</v>
      </c>
      <c r="C17" s="9" t="s">
        <v>43</v>
      </c>
      <c r="D17" s="9" t="s">
        <v>31</v>
      </c>
      <c r="E17" s="9">
        <v>23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59</v>
      </c>
      <c r="G28" s="17">
        <f>SUM(G14:G27)</f>
        <v>0</v>
      </c>
      <c r="H28" s="18">
        <f>SUM(F28:G28)/E28</f>
        <v>0.58415841584158412</v>
      </c>
      <c r="I28" s="17">
        <f t="shared" ref="I28" si="7">(E28-SUM(F28:G28))-K28</f>
        <v>42</v>
      </c>
      <c r="J28" s="18">
        <f t="shared" ref="J28" si="8">I28/E28</f>
        <v>0.41584158415841582</v>
      </c>
      <c r="K28" s="17">
        <f>SUM(K14:K27)</f>
        <v>0</v>
      </c>
      <c r="L28" s="18">
        <f t="shared" ref="L28" si="9">K28/E28</f>
        <v>0</v>
      </c>
      <c r="M28" s="17">
        <f>AVERAGE(M14:M27)</f>
        <v>66.08</v>
      </c>
      <c r="N28" s="19">
        <f>AVERAGE(N14:N27)</f>
        <v>0.54192499999999999</v>
      </c>
    </row>
    <row r="30" spans="1:14" ht="120" customHeight="1" x14ac:dyDescent="0.1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41" t="s">
        <v>26</v>
      </c>
      <c r="C33" s="41"/>
      <c r="D33" s="41"/>
      <c r="G33" s="28" t="s">
        <v>27</v>
      </c>
      <c r="H33" s="28"/>
      <c r="I33" s="28"/>
      <c r="J33" s="28"/>
    </row>
    <row r="34" spans="1:10" ht="62.25" customHeight="1" x14ac:dyDescent="0.15">
      <c r="B34" s="40"/>
      <c r="C34" s="40"/>
      <c r="D34" s="40"/>
      <c r="G34" s="25"/>
      <c r="H34" s="25"/>
      <c r="I34" s="25"/>
      <c r="J34" s="25"/>
    </row>
    <row r="35" spans="1:10" hidden="1" x14ac:dyDescent="0.1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15"/>
    <row r="37" spans="1:10" ht="45" customHeight="1" x14ac:dyDescent="0.15">
      <c r="B37" s="43" t="str">
        <f>B10</f>
        <v xml:space="preserve">M.C. SOLEDAD ESTHER MALDONADO BRAVO </v>
      </c>
      <c r="C37" s="43"/>
      <c r="D37" s="43"/>
      <c r="E37" s="13"/>
      <c r="F37" s="13"/>
      <c r="G37" s="43" t="s">
        <v>32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3" zoomScaleNormal="10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33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5">
        <v>3</v>
      </c>
      <c r="C8" s="25"/>
      <c r="D8" s="14" t="s">
        <v>4</v>
      </c>
      <c r="E8" s="20">
        <v>3</v>
      </c>
      <c r="F8"/>
      <c r="G8" s="4" t="s">
        <v>5</v>
      </c>
      <c r="H8" s="20">
        <v>4</v>
      </c>
      <c r="I8" s="25" t="s">
        <v>36</v>
      </c>
      <c r="J8" s="25"/>
      <c r="K8" s="25"/>
      <c r="L8" s="25"/>
      <c r="M8" s="25"/>
      <c r="N8" s="25"/>
    </row>
    <row r="10" spans="1:14" x14ac:dyDescent="0.15">
      <c r="A10" s="4" t="s">
        <v>7</v>
      </c>
      <c r="B10" s="25" t="str">
        <f>'0'!B10</f>
        <v xml:space="preserve">M.C. SOLEDAD ESTHER MALDONADO BRAVO 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ht="14" x14ac:dyDescent="0.15">
      <c r="A13" s="32"/>
      <c r="B13" s="34"/>
      <c r="C13" s="34"/>
      <c r="D13" s="36"/>
      <c r="E13" s="36"/>
      <c r="F13" s="7" t="s">
        <v>21</v>
      </c>
      <c r="G13" s="7" t="s">
        <v>22</v>
      </c>
      <c r="H13" s="36"/>
      <c r="I13" s="36"/>
      <c r="J13" s="36"/>
      <c r="K13" s="36"/>
      <c r="L13" s="36"/>
      <c r="M13" s="36"/>
      <c r="N13" s="38"/>
    </row>
    <row r="14" spans="1:14" s="11" customFormat="1" ht="14" x14ac:dyDescent="0.15">
      <c r="A14" s="9" t="s">
        <v>37</v>
      </c>
      <c r="B14" s="9">
        <v>3</v>
      </c>
      <c r="C14" s="9" t="s">
        <v>41</v>
      </c>
      <c r="D14" s="9" t="s">
        <v>31</v>
      </c>
      <c r="E14" s="9">
        <v>30</v>
      </c>
      <c r="F14" s="9">
        <v>21</v>
      </c>
      <c r="G14" s="9"/>
      <c r="H14" s="10">
        <f t="shared" ref="H14:H27" si="0">F14/E14</f>
        <v>0.7</v>
      </c>
      <c r="I14" s="9">
        <v>9</v>
      </c>
      <c r="J14" s="10">
        <f t="shared" ref="J14:J27" si="1">I14/E14</f>
        <v>0.3</v>
      </c>
      <c r="K14" s="9"/>
      <c r="L14" s="10">
        <f t="shared" ref="L14:L27" si="2">K14/E14</f>
        <v>0</v>
      </c>
      <c r="M14" s="9">
        <v>59.53</v>
      </c>
      <c r="N14" s="15">
        <v>0.7</v>
      </c>
    </row>
    <row r="15" spans="1:14" s="11" customFormat="1" ht="14" x14ac:dyDescent="0.15">
      <c r="A15" s="22" t="s">
        <v>37</v>
      </c>
      <c r="B15" s="23">
        <v>4</v>
      </c>
      <c r="C15" s="9" t="s">
        <v>41</v>
      </c>
      <c r="D15" s="9" t="s">
        <v>31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v>8</v>
      </c>
      <c r="J15" s="10">
        <f t="shared" si="1"/>
        <v>0.26666666666666666</v>
      </c>
      <c r="K15" s="9"/>
      <c r="L15" s="10">
        <f t="shared" si="2"/>
        <v>0</v>
      </c>
      <c r="M15" s="9">
        <v>64.86</v>
      </c>
      <c r="N15" s="15">
        <v>0.73</v>
      </c>
    </row>
    <row r="16" spans="1:14" s="11" customFormat="1" ht="14" x14ac:dyDescent="0.15">
      <c r="A16" s="9" t="s">
        <v>38</v>
      </c>
      <c r="B16" s="9">
        <v>3</v>
      </c>
      <c r="C16" s="9" t="s">
        <v>41</v>
      </c>
      <c r="D16" s="9" t="s">
        <v>31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62.2</v>
      </c>
      <c r="N16" s="15">
        <v>0.81</v>
      </c>
    </row>
    <row r="17" spans="1:14" s="11" customFormat="1" ht="14" x14ac:dyDescent="0.15">
      <c r="A17" s="9" t="s">
        <v>39</v>
      </c>
      <c r="B17" s="9">
        <v>2</v>
      </c>
      <c r="C17" s="9" t="s">
        <v>42</v>
      </c>
      <c r="D17" s="9" t="s">
        <v>31</v>
      </c>
      <c r="E17" s="9">
        <v>21</v>
      </c>
      <c r="F17" s="9">
        <v>20</v>
      </c>
      <c r="G17" s="9"/>
      <c r="H17" s="10">
        <f t="shared" si="0"/>
        <v>0.95238095238095233</v>
      </c>
      <c r="I17" s="9">
        <v>1</v>
      </c>
      <c r="J17" s="10">
        <f t="shared" si="1"/>
        <v>4.7619047619047616E-2</v>
      </c>
      <c r="K17" s="9"/>
      <c r="L17" s="10">
        <f t="shared" si="2"/>
        <v>0</v>
      </c>
      <c r="M17" s="9">
        <v>77</v>
      </c>
      <c r="N17" s="15">
        <v>0.76190000000000002</v>
      </c>
    </row>
    <row r="18" spans="1:14" s="11" customFormat="1" ht="14" x14ac:dyDescent="0.15">
      <c r="A18" s="9" t="s">
        <v>40</v>
      </c>
      <c r="B18" s="9">
        <v>2</v>
      </c>
      <c r="C18" s="9" t="s">
        <v>43</v>
      </c>
      <c r="D18" s="9" t="s">
        <v>31</v>
      </c>
      <c r="E18" s="9">
        <v>23</v>
      </c>
      <c r="F18" s="9">
        <v>22</v>
      </c>
      <c r="G18" s="9"/>
      <c r="H18" s="10">
        <f t="shared" si="0"/>
        <v>0.95652173913043481</v>
      </c>
      <c r="I18" s="9">
        <v>1</v>
      </c>
      <c r="J18" s="10">
        <f t="shared" si="1"/>
        <v>4.3478260869565216E-2</v>
      </c>
      <c r="K18" s="9"/>
      <c r="L18" s="10">
        <f t="shared" si="2"/>
        <v>0</v>
      </c>
      <c r="M18" s="9">
        <v>76.8</v>
      </c>
      <c r="N18" s="15">
        <v>0.65210000000000001</v>
      </c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ref="I19:I27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105</v>
      </c>
      <c r="G28" s="17">
        <f>SUM(G14:G27)</f>
        <v>0</v>
      </c>
      <c r="H28" s="18">
        <f>SUM(F28:G28)/E28</f>
        <v>0.80152671755725191</v>
      </c>
      <c r="I28" s="17">
        <f t="shared" ref="I28" si="4">(E28-SUM(F28:G28))-K28</f>
        <v>26</v>
      </c>
      <c r="J28" s="18">
        <f t="shared" ref="J28" si="5">I28/E28</f>
        <v>0.19847328244274809</v>
      </c>
      <c r="K28" s="17">
        <f>SUM(K14:K27)</f>
        <v>0</v>
      </c>
      <c r="L28" s="18">
        <f t="shared" ref="L28" si="6">K28/E28</f>
        <v>0</v>
      </c>
      <c r="M28" s="17">
        <f>AVERAGE(M14:M27)</f>
        <v>68.078000000000003</v>
      </c>
      <c r="N28" s="19">
        <f>AVERAGE(N14:N27)</f>
        <v>0.73080000000000001</v>
      </c>
    </row>
    <row r="30" spans="1:14" ht="120" customHeight="1" x14ac:dyDescent="0.1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41" t="s">
        <v>26</v>
      </c>
      <c r="C33" s="41"/>
      <c r="D33" s="41"/>
      <c r="G33" s="28" t="s">
        <v>27</v>
      </c>
      <c r="H33" s="28"/>
      <c r="I33" s="28"/>
      <c r="J33" s="28"/>
    </row>
    <row r="34" spans="1:10" ht="62.25" customHeight="1" x14ac:dyDescent="0.15">
      <c r="B34" s="40"/>
      <c r="C34" s="40"/>
      <c r="D34" s="40"/>
      <c r="G34" s="25"/>
      <c r="H34" s="25"/>
      <c r="I34" s="25"/>
      <c r="J34" s="25"/>
    </row>
    <row r="35" spans="1:10" hidden="1" x14ac:dyDescent="0.1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15"/>
    <row r="37" spans="1:10" ht="45" customHeight="1" x14ac:dyDescent="0.15">
      <c r="B37" s="44" t="s">
        <v>34</v>
      </c>
      <c r="C37" s="44"/>
      <c r="D37" s="44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Normal="100" zoomScaleSheetLayoutView="100" workbookViewId="0">
      <selection activeCell="G37" sqref="G37:J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4"/>
      <c r="M4" s="24"/>
      <c r="N4" s="24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33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5">
        <v>4</v>
      </c>
      <c r="C8" s="25"/>
      <c r="D8" s="14" t="s">
        <v>4</v>
      </c>
      <c r="E8" s="20">
        <f>'0'!E8</f>
        <v>3</v>
      </c>
      <c r="F8"/>
      <c r="G8" s="4" t="s">
        <v>5</v>
      </c>
      <c r="H8" s="20">
        <v>4</v>
      </c>
      <c r="I8" s="26" t="s">
        <v>6</v>
      </c>
      <c r="J8" s="26"/>
      <c r="K8" s="26"/>
      <c r="L8" s="25" t="s">
        <v>36</v>
      </c>
      <c r="M8" s="25"/>
      <c r="N8" s="25"/>
    </row>
    <row r="10" spans="1:14" x14ac:dyDescent="0.15">
      <c r="A10" s="4" t="s">
        <v>7</v>
      </c>
      <c r="B10" s="25" t="str">
        <f>'0'!B10</f>
        <v xml:space="preserve">M.C. SOLEDAD ESTHER MALDONADO BRAVO 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ht="14" x14ac:dyDescent="0.15">
      <c r="A13" s="32"/>
      <c r="B13" s="34"/>
      <c r="C13" s="34"/>
      <c r="D13" s="36"/>
      <c r="E13" s="36"/>
      <c r="F13" s="7" t="s">
        <v>21</v>
      </c>
      <c r="G13" s="7" t="s">
        <v>22</v>
      </c>
      <c r="H13" s="36"/>
      <c r="I13" s="36"/>
      <c r="J13" s="36"/>
      <c r="K13" s="36"/>
      <c r="L13" s="36"/>
      <c r="M13" s="36"/>
      <c r="N13" s="38"/>
    </row>
    <row r="14" spans="1:14" s="11" customFormat="1" ht="28" x14ac:dyDescent="0.15">
      <c r="A14" s="9" t="s">
        <v>37</v>
      </c>
      <c r="B14" s="9">
        <v>5</v>
      </c>
      <c r="C14" s="9" t="s">
        <v>41</v>
      </c>
      <c r="D14" s="9" t="s">
        <v>31</v>
      </c>
      <c r="E14" s="9">
        <v>30</v>
      </c>
      <c r="F14" s="9">
        <v>21</v>
      </c>
      <c r="G14" s="9"/>
      <c r="H14" s="10">
        <f t="shared" ref="H14:H18" si="0">F14/E14</f>
        <v>0.7</v>
      </c>
      <c r="I14" s="9">
        <v>9</v>
      </c>
      <c r="J14" s="10">
        <f t="shared" ref="J14:J18" si="1">I14/E14</f>
        <v>0.3</v>
      </c>
      <c r="K14" s="9"/>
      <c r="L14" s="10">
        <f t="shared" ref="L14:L18" si="2">K14/E14</f>
        <v>0</v>
      </c>
      <c r="M14" s="9">
        <v>59.5</v>
      </c>
      <c r="N14" s="15">
        <v>0.7</v>
      </c>
    </row>
    <row r="15" spans="1:14" s="11" customFormat="1" ht="28" x14ac:dyDescent="0.15">
      <c r="A15" s="22" t="s">
        <v>37</v>
      </c>
      <c r="B15" s="23">
        <v>6</v>
      </c>
      <c r="C15" s="9" t="s">
        <v>41</v>
      </c>
      <c r="D15" s="9" t="s">
        <v>31</v>
      </c>
      <c r="E15" s="9">
        <v>30</v>
      </c>
      <c r="F15" s="9">
        <v>23</v>
      </c>
      <c r="G15" s="9"/>
      <c r="H15" s="10">
        <f t="shared" si="0"/>
        <v>0.76666666666666672</v>
      </c>
      <c r="I15" s="9">
        <v>7</v>
      </c>
      <c r="J15" s="10">
        <f t="shared" si="1"/>
        <v>0.23333333333333334</v>
      </c>
      <c r="K15" s="9"/>
      <c r="L15" s="10">
        <f t="shared" si="2"/>
        <v>0</v>
      </c>
      <c r="M15" s="9">
        <v>67.06</v>
      </c>
      <c r="N15" s="15">
        <v>0.77</v>
      </c>
    </row>
    <row r="16" spans="1:14" s="11" customFormat="1" ht="28" x14ac:dyDescent="0.15">
      <c r="A16" s="9" t="s">
        <v>38</v>
      </c>
      <c r="B16" s="9">
        <v>4</v>
      </c>
      <c r="C16" s="9" t="s">
        <v>41</v>
      </c>
      <c r="D16" s="9" t="s">
        <v>31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66.739999999999995</v>
      </c>
      <c r="N16" s="15">
        <v>0.74</v>
      </c>
    </row>
    <row r="17" spans="1:14" s="11" customFormat="1" ht="28" x14ac:dyDescent="0.15">
      <c r="A17" s="9" t="s">
        <v>39</v>
      </c>
      <c r="B17" s="9">
        <v>3</v>
      </c>
      <c r="C17" s="9" t="s">
        <v>42</v>
      </c>
      <c r="D17" s="9" t="s">
        <v>31</v>
      </c>
      <c r="E17" s="9">
        <v>21</v>
      </c>
      <c r="F17" s="9">
        <v>20</v>
      </c>
      <c r="G17" s="9"/>
      <c r="H17" s="10">
        <f t="shared" si="0"/>
        <v>0.95238095238095233</v>
      </c>
      <c r="I17" s="9">
        <v>1</v>
      </c>
      <c r="J17" s="10">
        <f t="shared" si="1"/>
        <v>4.7619047619047616E-2</v>
      </c>
      <c r="K17" s="9"/>
      <c r="L17" s="10">
        <f t="shared" si="2"/>
        <v>0</v>
      </c>
      <c r="M17" s="9">
        <v>78.599999999999994</v>
      </c>
      <c r="N17" s="15">
        <v>0.61899999999999999</v>
      </c>
    </row>
    <row r="18" spans="1:14" s="11" customFormat="1" ht="28" x14ac:dyDescent="0.15">
      <c r="A18" s="9" t="s">
        <v>40</v>
      </c>
      <c r="B18" s="9">
        <v>3</v>
      </c>
      <c r="C18" s="9" t="s">
        <v>43</v>
      </c>
      <c r="D18" s="9" t="s">
        <v>31</v>
      </c>
      <c r="E18" s="9">
        <v>23</v>
      </c>
      <c r="F18" s="9">
        <v>19</v>
      </c>
      <c r="G18" s="9"/>
      <c r="H18" s="10">
        <f t="shared" si="0"/>
        <v>0.82608695652173914</v>
      </c>
      <c r="I18" s="9">
        <v>4</v>
      </c>
      <c r="J18" s="10">
        <f t="shared" si="1"/>
        <v>0.17391304347826086</v>
      </c>
      <c r="K18" s="9"/>
      <c r="L18" s="10">
        <f t="shared" si="2"/>
        <v>0</v>
      </c>
      <c r="M18" s="9">
        <v>70.209999999999994</v>
      </c>
      <c r="N18" s="15">
        <v>0.83</v>
      </c>
    </row>
    <row r="19" spans="1:14" s="11" customFormat="1" ht="28" x14ac:dyDescent="0.15">
      <c r="A19" s="9" t="s">
        <v>40</v>
      </c>
      <c r="B19" s="9">
        <v>4</v>
      </c>
      <c r="C19" s="9" t="s">
        <v>43</v>
      </c>
      <c r="D19" s="9" t="s">
        <v>31</v>
      </c>
      <c r="E19" s="9">
        <v>23</v>
      </c>
      <c r="F19" s="9">
        <v>20</v>
      </c>
      <c r="G19" s="9"/>
      <c r="H19" s="10">
        <f t="shared" ref="H19:H20" si="3">F19/E19</f>
        <v>0.86956521739130432</v>
      </c>
      <c r="I19" s="9">
        <v>3</v>
      </c>
      <c r="J19" s="10">
        <f t="shared" ref="J19:J20" si="4">I19/E19</f>
        <v>0.13043478260869565</v>
      </c>
      <c r="K19" s="9"/>
      <c r="L19" s="10">
        <f t="shared" ref="L19:L20" si="5">K19/E19</f>
        <v>0</v>
      </c>
      <c r="M19" s="9">
        <v>76.56</v>
      </c>
      <c r="N19" s="15">
        <v>0.78259999999999996</v>
      </c>
    </row>
    <row r="20" spans="1:14" s="11" customFormat="1" ht="28" x14ac:dyDescent="0.15">
      <c r="A20" s="9" t="s">
        <v>40</v>
      </c>
      <c r="B20" s="9">
        <v>5</v>
      </c>
      <c r="C20" s="9" t="s">
        <v>43</v>
      </c>
      <c r="D20" s="9" t="s">
        <v>31</v>
      </c>
      <c r="E20" s="9">
        <v>23</v>
      </c>
      <c r="F20" s="9">
        <v>18</v>
      </c>
      <c r="G20" s="9"/>
      <c r="H20" s="10">
        <f t="shared" si="3"/>
        <v>0.78260869565217395</v>
      </c>
      <c r="I20" s="9">
        <v>5</v>
      </c>
      <c r="J20" s="10">
        <f t="shared" si="4"/>
        <v>0.21739130434782608</v>
      </c>
      <c r="K20" s="9"/>
      <c r="L20" s="10">
        <f t="shared" si="5"/>
        <v>0</v>
      </c>
      <c r="M20" s="9">
        <v>66.52</v>
      </c>
      <c r="N20" s="15">
        <v>0.78</v>
      </c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ref="H21:H27" si="6">F21/E21</f>
        <v>#DIV/0!</v>
      </c>
      <c r="I21" s="9">
        <f t="shared" ref="I21:I28" si="7">(E21-SUM(F21:G21))-K21</f>
        <v>0</v>
      </c>
      <c r="J21" s="10" t="e">
        <f t="shared" ref="J21:J28" si="8">I21/E21</f>
        <v>#DIV/0!</v>
      </c>
      <c r="K21" s="9"/>
      <c r="L21" s="10" t="e">
        <f t="shared" ref="L21:L28" si="9">K21/E21</f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6"/>
        <v>#DIV/0!</v>
      </c>
      <c r="I22" s="9">
        <f t="shared" si="7"/>
        <v>0</v>
      </c>
      <c r="J22" s="10" t="e">
        <f t="shared" si="8"/>
        <v>#DIV/0!</v>
      </c>
      <c r="K22" s="9"/>
      <c r="L22" s="10" t="e">
        <f t="shared" si="9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6"/>
        <v>#DIV/0!</v>
      </c>
      <c r="I23" s="9">
        <f t="shared" si="7"/>
        <v>0</v>
      </c>
      <c r="J23" s="10" t="e">
        <f t="shared" si="8"/>
        <v>#DIV/0!</v>
      </c>
      <c r="K23" s="9"/>
      <c r="L23" s="10" t="e">
        <f t="shared" si="9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6"/>
        <v>#DIV/0!</v>
      </c>
      <c r="I24" s="9">
        <f t="shared" si="7"/>
        <v>0</v>
      </c>
      <c r="J24" s="10" t="e">
        <f t="shared" si="8"/>
        <v>#DIV/0!</v>
      </c>
      <c r="K24" s="9"/>
      <c r="L24" s="10" t="e">
        <f t="shared" si="9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6"/>
        <v>#DIV/0!</v>
      </c>
      <c r="I25" s="9">
        <f t="shared" si="7"/>
        <v>0</v>
      </c>
      <c r="J25" s="10" t="e">
        <f t="shared" si="8"/>
        <v>#DIV/0!</v>
      </c>
      <c r="K25" s="9"/>
      <c r="L25" s="10" t="e">
        <f t="shared" si="9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6"/>
        <v>#DIV/0!</v>
      </c>
      <c r="I26" s="9">
        <f t="shared" si="7"/>
        <v>0</v>
      </c>
      <c r="J26" s="10" t="e">
        <f t="shared" si="8"/>
        <v>#DIV/0!</v>
      </c>
      <c r="K26" s="9"/>
      <c r="L26" s="10" t="e">
        <f t="shared" si="9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6"/>
        <v>#DIV/0!</v>
      </c>
      <c r="I27" s="9">
        <f t="shared" si="7"/>
        <v>0</v>
      </c>
      <c r="J27" s="10" t="e">
        <f t="shared" si="8"/>
        <v>#DIV/0!</v>
      </c>
      <c r="K27" s="9"/>
      <c r="L27" s="10" t="e">
        <f t="shared" si="9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177</v>
      </c>
      <c r="F28" s="17">
        <f>SUM(F14:F27)</f>
        <v>141</v>
      </c>
      <c r="G28" s="17">
        <f>SUM(G14:G27)</f>
        <v>0</v>
      </c>
      <c r="H28" s="18">
        <f>SUM(F28:G28)/E28</f>
        <v>0.79661016949152541</v>
      </c>
      <c r="I28" s="17">
        <f t="shared" si="7"/>
        <v>36</v>
      </c>
      <c r="J28" s="18">
        <f t="shared" si="8"/>
        <v>0.20338983050847459</v>
      </c>
      <c r="K28" s="17">
        <f>SUM(K14:K27)</f>
        <v>0</v>
      </c>
      <c r="L28" s="18">
        <f t="shared" si="9"/>
        <v>0</v>
      </c>
      <c r="M28" s="17">
        <f>AVERAGE(M14:M27)</f>
        <v>69.312857142857141</v>
      </c>
      <c r="N28" s="19">
        <f>AVERAGE(N14:N27)</f>
        <v>0.74594285714285713</v>
      </c>
    </row>
    <row r="30" spans="1:14" ht="120" customHeight="1" x14ac:dyDescent="0.1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41" t="s">
        <v>26</v>
      </c>
      <c r="C33" s="41"/>
      <c r="D33" s="41"/>
      <c r="G33" s="28" t="s">
        <v>27</v>
      </c>
      <c r="H33" s="28"/>
      <c r="I33" s="28"/>
      <c r="J33" s="28"/>
    </row>
    <row r="34" spans="1:10" ht="62.25" customHeight="1" x14ac:dyDescent="0.15">
      <c r="B34" s="40"/>
      <c r="C34" s="40"/>
      <c r="D34" s="40"/>
      <c r="G34" s="25"/>
      <c r="H34" s="25"/>
      <c r="I34" s="25"/>
      <c r="J34" s="25"/>
    </row>
    <row r="35" spans="1:10" hidden="1" x14ac:dyDescent="0.1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15"/>
    <row r="37" spans="1:10" ht="45" customHeight="1" x14ac:dyDescent="0.15">
      <c r="B37" s="43" t="str">
        <f>B10</f>
        <v xml:space="preserve">M.C. SOLEDAD ESTHER MALDONADO BRAVO </v>
      </c>
      <c r="C37" s="43"/>
      <c r="D37" s="43"/>
      <c r="E37" s="13"/>
      <c r="F37" s="13"/>
      <c r="G37" s="43" t="s">
        <v>32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92" zoomScaleNormal="85" zoomScaleSheetLayoutView="100" workbookViewId="0">
      <selection activeCell="U30" sqref="U30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9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15">
      <c r="A6" s="29" t="s">
        <v>2</v>
      </c>
      <c r="B6" s="29"/>
      <c r="C6" s="29"/>
      <c r="D6" s="29"/>
      <c r="E6" s="30" t="s">
        <v>35</v>
      </c>
      <c r="F6" s="30"/>
      <c r="G6" s="30"/>
      <c r="H6" s="30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25" t="s">
        <v>45</v>
      </c>
      <c r="C8" s="25"/>
      <c r="D8" s="14" t="s">
        <v>4</v>
      </c>
      <c r="E8" s="5">
        <v>3</v>
      </c>
      <c r="G8" s="4" t="s">
        <v>5</v>
      </c>
      <c r="H8" s="5">
        <v>4</v>
      </c>
      <c r="I8" s="26" t="s">
        <v>6</v>
      </c>
      <c r="J8" s="26"/>
      <c r="K8" s="26"/>
      <c r="L8" s="25" t="s">
        <v>36</v>
      </c>
      <c r="M8" s="25"/>
      <c r="N8" s="25"/>
    </row>
    <row r="10" spans="1:14" x14ac:dyDescent="0.15">
      <c r="A10" s="4" t="s">
        <v>7</v>
      </c>
      <c r="B10" s="25" t="s">
        <v>30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1" t="s">
        <v>8</v>
      </c>
      <c r="B12" s="33" t="s">
        <v>9</v>
      </c>
      <c r="C12" s="33" t="s">
        <v>10</v>
      </c>
      <c r="D12" s="35" t="s">
        <v>11</v>
      </c>
      <c r="E12" s="35" t="s">
        <v>12</v>
      </c>
      <c r="F12" s="35" t="s">
        <v>13</v>
      </c>
      <c r="G12" s="35"/>
      <c r="H12" s="35" t="s">
        <v>14</v>
      </c>
      <c r="I12" s="35" t="s">
        <v>15</v>
      </c>
      <c r="J12" s="35" t="s">
        <v>16</v>
      </c>
      <c r="K12" s="35" t="s">
        <v>17</v>
      </c>
      <c r="L12" s="35" t="s">
        <v>18</v>
      </c>
      <c r="M12" s="35" t="s">
        <v>19</v>
      </c>
      <c r="N12" s="37" t="s">
        <v>20</v>
      </c>
    </row>
    <row r="13" spans="1:14" ht="14" x14ac:dyDescent="0.15">
      <c r="A13" s="32"/>
      <c r="B13" s="34"/>
      <c r="C13" s="34"/>
      <c r="D13" s="36"/>
      <c r="E13" s="36"/>
      <c r="F13" s="7" t="s">
        <v>21</v>
      </c>
      <c r="G13" s="7" t="s">
        <v>22</v>
      </c>
      <c r="H13" s="36"/>
      <c r="I13" s="36"/>
      <c r="J13" s="36"/>
      <c r="K13" s="36"/>
      <c r="L13" s="36"/>
      <c r="M13" s="36"/>
      <c r="N13" s="38"/>
    </row>
    <row r="14" spans="1:14" s="11" customFormat="1" ht="14" x14ac:dyDescent="0.15">
      <c r="A14" s="9" t="s">
        <v>37</v>
      </c>
      <c r="B14" s="9" t="s">
        <v>17</v>
      </c>
      <c r="C14" s="9" t="s">
        <v>41</v>
      </c>
      <c r="D14" s="9" t="s">
        <v>31</v>
      </c>
      <c r="E14" s="9">
        <v>30</v>
      </c>
      <c r="F14" s="9">
        <v>15</v>
      </c>
      <c r="G14" s="9">
        <v>10</v>
      </c>
      <c r="H14" s="10">
        <f t="shared" ref="H14:H15" si="0">(F14+G14)/(E14)</f>
        <v>0.83333333333333337</v>
      </c>
      <c r="I14" s="9">
        <f t="shared" ref="I14:I28" si="1">(E14-SUM(F14:G14))-K14</f>
        <v>5</v>
      </c>
      <c r="J14" s="10">
        <f t="shared" ref="J14:J28" si="2">I14/E14</f>
        <v>0.16666666666666666</v>
      </c>
      <c r="K14" s="9">
        <v>0</v>
      </c>
      <c r="L14" s="10">
        <f t="shared" ref="L14:L28" si="3">K14/E14</f>
        <v>0</v>
      </c>
      <c r="M14" s="9">
        <v>68.06</v>
      </c>
      <c r="N14" s="15">
        <v>0.83</v>
      </c>
    </row>
    <row r="15" spans="1:14" s="11" customFormat="1" ht="14" x14ac:dyDescent="0.15">
      <c r="A15" s="9" t="s">
        <v>38</v>
      </c>
      <c r="B15" s="9" t="s">
        <v>17</v>
      </c>
      <c r="C15" s="9" t="s">
        <v>41</v>
      </c>
      <c r="D15" s="9" t="s">
        <v>31</v>
      </c>
      <c r="E15" s="9">
        <v>27</v>
      </c>
      <c r="F15" s="9">
        <v>14</v>
      </c>
      <c r="G15" s="9">
        <v>9</v>
      </c>
      <c r="H15" s="10">
        <f t="shared" si="0"/>
        <v>0.85185185185185186</v>
      </c>
      <c r="I15" s="9">
        <f t="shared" si="1"/>
        <v>4</v>
      </c>
      <c r="J15" s="10">
        <f t="shared" si="2"/>
        <v>0.14814814814814814</v>
      </c>
      <c r="K15" s="9">
        <v>0</v>
      </c>
      <c r="L15" s="10">
        <f t="shared" si="3"/>
        <v>0</v>
      </c>
      <c r="M15" s="9">
        <v>71.33</v>
      </c>
      <c r="N15" s="15">
        <v>0.81479999999999997</v>
      </c>
    </row>
    <row r="16" spans="1:14" s="11" customFormat="1" ht="14" x14ac:dyDescent="0.15">
      <c r="A16" s="9" t="s">
        <v>39</v>
      </c>
      <c r="B16" s="9" t="s">
        <v>17</v>
      </c>
      <c r="C16" s="9" t="s">
        <v>42</v>
      </c>
      <c r="D16" s="9" t="s">
        <v>31</v>
      </c>
      <c r="E16" s="9">
        <v>21</v>
      </c>
      <c r="F16" s="9">
        <v>17</v>
      </c>
      <c r="G16" s="9">
        <v>4</v>
      </c>
      <c r="H16" s="10">
        <f>(F16+G16)/(E16)</f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9">
        <v>82.19</v>
      </c>
      <c r="N16" s="15">
        <v>0.52380000000000004</v>
      </c>
    </row>
    <row r="17" spans="1:14" s="11" customFormat="1" ht="14" x14ac:dyDescent="0.15">
      <c r="A17" s="9" t="s">
        <v>40</v>
      </c>
      <c r="B17" s="9" t="s">
        <v>17</v>
      </c>
      <c r="C17" s="9" t="s">
        <v>43</v>
      </c>
      <c r="D17" s="9" t="s">
        <v>31</v>
      </c>
      <c r="E17" s="9">
        <v>23</v>
      </c>
      <c r="F17" s="9">
        <v>15</v>
      </c>
      <c r="G17" s="9">
        <v>8</v>
      </c>
      <c r="H17" s="10">
        <f>(F17+G17)/(E17)</f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80.47</v>
      </c>
      <c r="N17" s="15">
        <v>0.47820000000000001</v>
      </c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ref="H18:H27" si="4">F18/E18</f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4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4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4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4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4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4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4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4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4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61</v>
      </c>
      <c r="G28" s="17">
        <f>SUM(G14:G27)</f>
        <v>31</v>
      </c>
      <c r="H28" s="18">
        <f>SUM(F28:G28)/E28</f>
        <v>0.91089108910891092</v>
      </c>
      <c r="I28" s="17">
        <f t="shared" si="1"/>
        <v>9</v>
      </c>
      <c r="J28" s="18">
        <f t="shared" si="2"/>
        <v>8.9108910891089105E-2</v>
      </c>
      <c r="K28" s="17">
        <f>SUM(K14:K27)</f>
        <v>0</v>
      </c>
      <c r="L28" s="18">
        <f t="shared" si="3"/>
        <v>0</v>
      </c>
      <c r="M28" s="17">
        <f>AVERAGE(M14:M27)</f>
        <v>75.512499999999989</v>
      </c>
      <c r="N28" s="19">
        <f>AVERAGE(N14:N27)</f>
        <v>0.66170000000000007</v>
      </c>
    </row>
    <row r="30" spans="1:14" ht="120" customHeight="1" x14ac:dyDescent="0.1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15">
      <c r="A32" s="12"/>
    </row>
    <row r="33" spans="1:10" x14ac:dyDescent="0.15">
      <c r="B33" s="41" t="s">
        <v>26</v>
      </c>
      <c r="C33" s="41"/>
      <c r="D33" s="41"/>
      <c r="G33" s="28" t="s">
        <v>27</v>
      </c>
      <c r="H33" s="28"/>
      <c r="I33" s="28"/>
      <c r="J33" s="28"/>
    </row>
    <row r="34" spans="1:10" ht="62.25" customHeight="1" x14ac:dyDescent="0.15">
      <c r="B34" s="40"/>
      <c r="C34" s="40"/>
      <c r="D34" s="40"/>
      <c r="G34" s="25"/>
      <c r="H34" s="25"/>
      <c r="I34" s="25"/>
      <c r="J34" s="25"/>
    </row>
    <row r="35" spans="1:10" hidden="1" x14ac:dyDescent="0.1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15"/>
    <row r="37" spans="1:10" ht="45" customHeight="1" x14ac:dyDescent="0.15">
      <c r="B37" s="43" t="str">
        <f>B10</f>
        <v xml:space="preserve">M.C. SOLEDAD ESTHER MALDONADO BRAVO </v>
      </c>
      <c r="C37" s="43"/>
      <c r="D37" s="43"/>
      <c r="E37" s="13"/>
      <c r="F37" s="13"/>
      <c r="G37" s="43" t="s">
        <v>32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2025-06-14T01:54:10Z</dcterms:modified>
  <cp:category/>
  <cp:contentStatus/>
</cp:coreProperties>
</file>