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"/>
    </mc:Choice>
  </mc:AlternateContent>
  <xr:revisionPtr revIDLastSave="0" documentId="13_ncr:1_{AA135E3F-FA2D-4104-ACA9-9704CA9C38A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2" l="1"/>
  <c r="I16" i="22"/>
  <c r="I17" i="22"/>
  <c r="L17" i="22" l="1"/>
  <c r="L16" i="22"/>
  <c r="L15" i="22"/>
  <c r="L14" i="22"/>
  <c r="I14" i="22"/>
  <c r="D15" i="25" l="1"/>
  <c r="E14" i="25"/>
  <c r="D14" i="25"/>
  <c r="L16" i="24"/>
  <c r="L15" i="23" l="1"/>
  <c r="Q13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K28" i="22"/>
  <c r="G28" i="22"/>
  <c r="F28" i="22"/>
  <c r="B38" i="10"/>
  <c r="N29" i="10"/>
  <c r="M29" i="10"/>
  <c r="K29" i="10"/>
  <c r="G29" i="10"/>
  <c r="F29" i="10"/>
  <c r="E29" i="10"/>
  <c r="I28" i="10"/>
  <c r="I27" i="10"/>
  <c r="I26" i="10"/>
  <c r="I25" i="10"/>
  <c r="I24" i="10"/>
  <c r="I23" i="10"/>
  <c r="I22" i="10"/>
  <c r="I21" i="10"/>
  <c r="L15" i="10"/>
  <c r="L14" i="10"/>
  <c r="L15" i="24" l="1"/>
  <c r="I15" i="24"/>
  <c r="L14" i="24"/>
  <c r="I14" i="24"/>
  <c r="L14" i="23"/>
  <c r="E28" i="25"/>
  <c r="E28" i="24"/>
  <c r="E28" i="23"/>
  <c r="E28" i="22"/>
  <c r="I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<sst xmlns="http://schemas.openxmlformats.org/spreadsheetml/2006/main" count="220" uniqueCount="50">
  <si>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</si>
  <si>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</si>
  <si>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</si>
  <si>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</si>
  <si>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</si>
  <si>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</si>
  <si>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</si>
  <si>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</si>
  <si>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</si>
  <si>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</si>
  <si>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</si>
  <si>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</si>
  <si>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</si>
  <si>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</si>
  <si>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</si>
  <si>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</si>
  <si>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</si>
  <si>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</si>
  <si>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</si>
  <si>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</si>
  <si>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</si>
  <si>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</si>
  <si>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</si>
  <si>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</si>
  <si>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</si>
  <si>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</si>
  <si>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</si>
  <si>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</si>
  <si>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</si>
  <si>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</si>
  <si>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</si>
  <si>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</si>
  <si>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</si>
  <si>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</si>
  <si>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MCE.AARÓN SÁNCHEZ ISIDORO</t>
  </si>
  <si>
    <t>LICENCIATURA EN ADMINISTRACIÓN</t>
  </si>
  <si>
    <t xml:space="preserve">  </t>
  </si>
  <si>
    <t>II</t>
  </si>
  <si>
    <t>FUNIÓN ADMINISTRATIVA I</t>
  </si>
  <si>
    <t>GESTIÓN ESTRATEGICA DEL CAPITAL HUMANO I</t>
  </si>
  <si>
    <t>FEBRERO - JUNIO 25</t>
  </si>
  <si>
    <t>205A</t>
  </si>
  <si>
    <t>405A</t>
  </si>
  <si>
    <t>405B</t>
  </si>
  <si>
    <t>L.A.</t>
  </si>
  <si>
    <t>LAE. RENATA RAMOS MORENO</t>
  </si>
  <si>
    <t>III</t>
  </si>
  <si>
    <t>DESARROLLO SUSTENTABLE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</si>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</sst>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opLeftCell="A11" zoomScale="96" zoomScaleNormal="96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8" t="s">
        <v>4</v>
      </c>
      <c r="C8" s="38"/>
      <c r="D8" s="14" t="s">
        <v>5</v>
      </c>
      <c r="E8" s="5">
        <v>3</v>
      </c>
      <c r="G8" s="4" t="s">
        <v>6</v>
      </c>
      <c r="H8" s="5">
        <v>3</v>
      </c>
      <c r="I8" s="37" t="s">
        <v>7</v>
      </c>
      <c r="J8" s="37"/>
      <c r="K8" s="37"/>
      <c r="L8" s="38" t="s">
        <v>40</v>
      </c>
      <c r="M8" s="38"/>
      <c r="N8" s="38"/>
    </row>
    <row r="10" spans="1:17" x14ac:dyDescent="0.2">
      <c r="A10" s="4" t="s">
        <v>8</v>
      </c>
      <c r="B10" s="38" t="s">
        <v>34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7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  <c r="P13" s="1">
        <v>27</v>
      </c>
      <c r="Q13" s="1">
        <f>P13/P14</f>
        <v>0.84375</v>
      </c>
    </row>
    <row r="14" spans="1:17" s="11" customFormat="1" x14ac:dyDescent="0.2">
      <c r="A14" s="11" t="s">
        <v>38</v>
      </c>
      <c r="B14" s="9" t="s">
        <v>21</v>
      </c>
      <c r="C14" s="9" t="s">
        <v>41</v>
      </c>
      <c r="D14" s="9" t="s">
        <v>44</v>
      </c>
      <c r="E14" s="9">
        <v>39</v>
      </c>
      <c r="F14" s="9">
        <v>35</v>
      </c>
      <c r="G14" s="9">
        <v>0</v>
      </c>
      <c r="H14" s="10"/>
      <c r="I14" s="9">
        <v>4</v>
      </c>
      <c r="J14" s="10"/>
      <c r="K14" s="9">
        <v>0</v>
      </c>
      <c r="L14" s="10">
        <f t="shared" ref="L14:L29" si="0">K14/E14</f>
        <v>0</v>
      </c>
      <c r="M14" s="23">
        <v>0.85529999999999995</v>
      </c>
      <c r="N14" s="15">
        <v>0.66659999999999997</v>
      </c>
      <c r="P14" s="11">
        <v>32</v>
      </c>
    </row>
    <row r="15" spans="1:17" s="11" customFormat="1" ht="25.5" x14ac:dyDescent="0.2">
      <c r="A15" s="8" t="s">
        <v>39</v>
      </c>
      <c r="B15" s="9" t="s">
        <v>21</v>
      </c>
      <c r="C15" s="9" t="s">
        <v>42</v>
      </c>
      <c r="D15" s="9" t="s">
        <v>44</v>
      </c>
      <c r="E15" s="9">
        <v>17</v>
      </c>
      <c r="F15" s="9">
        <v>17</v>
      </c>
      <c r="G15" s="9">
        <v>0</v>
      </c>
      <c r="H15" s="10"/>
      <c r="I15" s="9">
        <v>0</v>
      </c>
      <c r="J15" s="10"/>
      <c r="K15" s="9">
        <v>0</v>
      </c>
      <c r="L15" s="10">
        <f t="shared" si="0"/>
        <v>0</v>
      </c>
      <c r="M15" s="23">
        <v>0.85229999999999995</v>
      </c>
      <c r="N15" s="15">
        <v>0.47049999999999997</v>
      </c>
    </row>
    <row r="16" spans="1:17" s="11" customFormat="1" x14ac:dyDescent="0.2">
      <c r="A16" s="8" t="s">
        <v>47</v>
      </c>
      <c r="B16" s="9" t="s">
        <v>21</v>
      </c>
      <c r="C16" s="9" t="s">
        <v>43</v>
      </c>
      <c r="D16" s="9" t="s">
        <v>44</v>
      </c>
      <c r="E16" s="9">
        <v>23</v>
      </c>
      <c r="F16" s="9"/>
      <c r="G16" s="9">
        <v>0</v>
      </c>
      <c r="H16" s="10"/>
      <c r="I16" s="9">
        <v>0</v>
      </c>
      <c r="J16" s="10"/>
      <c r="K16" s="9">
        <v>0</v>
      </c>
      <c r="L16" s="10">
        <v>0</v>
      </c>
      <c r="M16" s="23">
        <v>0.82730000000000004</v>
      </c>
      <c r="N16" s="15">
        <v>0.60860000000000003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24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24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 t="s">
        <v>36</v>
      </c>
      <c r="H21" s="10"/>
      <c r="I21" s="9">
        <f t="shared" ref="I21:I29" si="1">(E21-SUM(F21:G21))-K21</f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s="11" customFormat="1" ht="16.5" customHeight="1" x14ac:dyDescent="0.2">
      <c r="A28" s="8"/>
      <c r="B28" s="9"/>
      <c r="C28" s="9"/>
      <c r="D28" s="9"/>
      <c r="E28" s="9"/>
      <c r="F28" s="9"/>
      <c r="G28" s="9"/>
      <c r="H28" s="10"/>
      <c r="I28" s="9">
        <f t="shared" si="1"/>
        <v>0</v>
      </c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79</v>
      </c>
      <c r="F29" s="17">
        <f>SUM(F14:F28)</f>
        <v>52</v>
      </c>
      <c r="G29" s="17">
        <f>SUM(G14:G28)</f>
        <v>0</v>
      </c>
      <c r="H29" s="18"/>
      <c r="I29" s="17">
        <f t="shared" si="1"/>
        <v>27</v>
      </c>
      <c r="J29" s="18"/>
      <c r="K29" s="17">
        <f>SUM(K14:K28)</f>
        <v>0</v>
      </c>
      <c r="L29" s="18">
        <f t="shared" si="0"/>
        <v>0</v>
      </c>
      <c r="M29" s="17">
        <f>AVERAGE(M14:M28)</f>
        <v>0.84496666666666664</v>
      </c>
      <c r="N29" s="19">
        <f>AVERAGE(N14:N28)</f>
        <v>0.58189999999999997</v>
      </c>
    </row>
    <row r="31" spans="1:14" ht="120" customHeight="1" x14ac:dyDescent="0.2">
      <c r="A31" s="34" t="s">
        <v>26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3" spans="1:10" x14ac:dyDescent="0.2">
      <c r="A33" s="12"/>
    </row>
    <row r="34" spans="1:10" x14ac:dyDescent="0.2">
      <c r="B34" s="41" t="s">
        <v>27</v>
      </c>
      <c r="C34" s="41"/>
      <c r="D34" s="41"/>
      <c r="G34" s="26" t="s">
        <v>28</v>
      </c>
      <c r="H34" s="26"/>
      <c r="I34" s="26"/>
      <c r="J34" s="26"/>
    </row>
    <row r="35" spans="1:10" ht="62.25" customHeight="1" x14ac:dyDescent="0.2">
      <c r="B35" s="42"/>
      <c r="C35" s="42"/>
      <c r="D35" s="42"/>
      <c r="G35" s="38"/>
      <c r="H35" s="38"/>
      <c r="I35" s="38"/>
      <c r="J35" s="38"/>
    </row>
    <row r="36" spans="1:10" hidden="1" x14ac:dyDescent="0.2">
      <c r="A36" s="43" t="e">
        <v>#REF!</v>
      </c>
      <c r="B36" s="43"/>
      <c r="C36" s="6"/>
      <c r="E36" s="43"/>
      <c r="F36" s="43"/>
      <c r="G36" s="43"/>
      <c r="H36" s="43"/>
    </row>
    <row r="37" spans="1:10" hidden="1" x14ac:dyDescent="0.2"/>
    <row r="38" spans="1:10" ht="45" customHeight="1" x14ac:dyDescent="0.2">
      <c r="B38" s="44" t="str">
        <f>B10</f>
        <v>MCE.AARÓN SÁNCHEZ ISIDORO</v>
      </c>
      <c r="C38" s="44"/>
      <c r="D38" s="44"/>
      <c r="E38" s="13"/>
      <c r="F38" s="13"/>
      <c r="G38" s="44" t="s">
        <v>45</v>
      </c>
      <c r="H38" s="44"/>
      <c r="I38" s="44"/>
      <c r="J38" s="44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Normal="100" zoomScaleSheetLayoutView="100" workbookViewId="0">
      <selection activeCell="A17" sqref="A17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33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 - JUNIO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11" t="s">
        <v>38</v>
      </c>
      <c r="B14" s="9" t="s">
        <v>37</v>
      </c>
      <c r="C14" s="9" t="s">
        <v>41</v>
      </c>
      <c r="D14" s="9" t="s">
        <v>44</v>
      </c>
      <c r="E14" s="9">
        <v>39</v>
      </c>
      <c r="F14" s="9">
        <v>31</v>
      </c>
      <c r="G14" s="9"/>
      <c r="H14" s="10"/>
      <c r="I14" s="9">
        <f t="shared" ref="I14:I17" si="0">(E14-SUM(F14:G14))-K14</f>
        <v>8</v>
      </c>
      <c r="J14" s="10"/>
      <c r="K14" s="9">
        <v>0</v>
      </c>
      <c r="L14" s="10">
        <f t="shared" ref="L14:L16" si="1">K14/E14</f>
        <v>0</v>
      </c>
      <c r="M14" s="23">
        <v>0.75439999999999996</v>
      </c>
      <c r="N14" s="15">
        <v>0.76919999999999999</v>
      </c>
    </row>
    <row r="15" spans="1:14" s="11" customFormat="1" ht="25.5" x14ac:dyDescent="0.2">
      <c r="A15" s="8" t="s">
        <v>39</v>
      </c>
      <c r="B15" s="9" t="s">
        <v>37</v>
      </c>
      <c r="C15" s="9" t="s">
        <v>42</v>
      </c>
      <c r="D15" s="9" t="s">
        <v>44</v>
      </c>
      <c r="E15" s="9">
        <v>17</v>
      </c>
      <c r="F15" s="9">
        <v>17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0.91</v>
      </c>
      <c r="N15" s="15">
        <v>0.76470000000000005</v>
      </c>
    </row>
    <row r="16" spans="1:14" s="11" customFormat="1" ht="25.5" x14ac:dyDescent="0.2">
      <c r="A16" s="8" t="s">
        <v>39</v>
      </c>
      <c r="B16" s="9" t="s">
        <v>46</v>
      </c>
      <c r="C16" s="9" t="s">
        <v>42</v>
      </c>
      <c r="D16" s="9" t="s">
        <v>44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3">
        <v>0.93600000000000005</v>
      </c>
      <c r="N16" s="15">
        <v>0.52939999999999998</v>
      </c>
    </row>
    <row r="17" spans="1:14" s="11" customFormat="1" x14ac:dyDescent="0.2">
      <c r="A17" s="8" t="s">
        <v>47</v>
      </c>
      <c r="B17" s="9" t="s">
        <v>37</v>
      </c>
      <c r="C17" s="9" t="s">
        <v>43</v>
      </c>
      <c r="D17" s="9" t="s">
        <v>44</v>
      </c>
      <c r="E17" s="9">
        <v>23</v>
      </c>
      <c r="F17" s="9">
        <v>17</v>
      </c>
      <c r="G17" s="9"/>
      <c r="H17" s="10"/>
      <c r="I17" s="9">
        <f t="shared" si="0"/>
        <v>6</v>
      </c>
      <c r="J17" s="10"/>
      <c r="K17" s="9">
        <v>0</v>
      </c>
      <c r="L17" s="10">
        <f>K17/E17</f>
        <v>0</v>
      </c>
      <c r="M17" s="23">
        <v>0.83299999999999996</v>
      </c>
      <c r="N17" s="15">
        <v>0.73909999999999998</v>
      </c>
    </row>
    <row r="18" spans="1:14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82</v>
      </c>
      <c r="G28" s="17">
        <f>SUM(G14:G27)</f>
        <v>0</v>
      </c>
      <c r="H28" s="18"/>
      <c r="I28" s="17">
        <f t="shared" ref="I28" si="2">(E28-SUM(F28:G28))-K28</f>
        <v>14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96" zoomScaleNormal="96" zoomScaleSheetLayoutView="100" workbookViewId="0">
      <selection activeCell="A14" sqref="A14: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 - JUNIO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11" t="s">
        <v>38</v>
      </c>
      <c r="B14" s="9" t="s">
        <v>46</v>
      </c>
      <c r="C14" s="9" t="s">
        <v>41</v>
      </c>
      <c r="D14" s="9" t="s">
        <v>44</v>
      </c>
      <c r="E14" s="9">
        <v>39</v>
      </c>
      <c r="F14" s="9">
        <v>32</v>
      </c>
      <c r="G14" s="9"/>
      <c r="H14" s="10"/>
      <c r="I14" s="9">
        <v>7</v>
      </c>
      <c r="J14" s="10"/>
      <c r="K14" s="9">
        <v>0</v>
      </c>
      <c r="L14" s="10">
        <f t="shared" ref="L14:L15" si="0">K14/E14</f>
        <v>0</v>
      </c>
      <c r="M14" s="23">
        <v>0.71619999999999995</v>
      </c>
      <c r="N14" s="15">
        <v>0.82050000000000001</v>
      </c>
    </row>
    <row r="15" spans="1:14" s="11" customFormat="1" ht="25.5" x14ac:dyDescent="0.2">
      <c r="A15" s="8" t="s">
        <v>39</v>
      </c>
      <c r="B15" s="9" t="s">
        <v>48</v>
      </c>
      <c r="C15" s="9" t="s">
        <v>42</v>
      </c>
      <c r="D15" s="9" t="s">
        <v>44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23">
        <v>0.89180000000000004</v>
      </c>
      <c r="N15" s="22">
        <v>0.58819999999999995</v>
      </c>
    </row>
    <row r="16" spans="1:14" s="11" customFormat="1" x14ac:dyDescent="0.2">
      <c r="A16" s="8" t="s">
        <v>47</v>
      </c>
      <c r="B16" s="9" t="s">
        <v>46</v>
      </c>
      <c r="C16" s="9" t="s">
        <v>43</v>
      </c>
      <c r="D16" s="9" t="s">
        <v>44</v>
      </c>
      <c r="E16" s="9">
        <v>23</v>
      </c>
      <c r="F16" s="9">
        <v>20</v>
      </c>
      <c r="G16" s="9"/>
      <c r="H16" s="10"/>
      <c r="I16" s="9">
        <v>3</v>
      </c>
      <c r="J16" s="10"/>
      <c r="K16" s="9">
        <v>0</v>
      </c>
      <c r="L16" s="10">
        <v>0</v>
      </c>
      <c r="M16" s="23">
        <v>0.82899999999999996</v>
      </c>
      <c r="N16" s="15">
        <v>0.73909999999999998</v>
      </c>
    </row>
    <row r="17" spans="1:14" s="11" customFormat="1" x14ac:dyDescent="0.2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4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69</v>
      </c>
      <c r="G28" s="17">
        <f>SUM(G14:G27)</f>
        <v>0</v>
      </c>
      <c r="H28" s="18">
        <f>SUM(F28:G28)/E28</f>
        <v>0.87341772151898733</v>
      </c>
      <c r="I28" s="17">
        <f t="shared" ref="I28" si="1">(E28-SUM(F28:G28))-K28</f>
        <v>10</v>
      </c>
      <c r="J28" s="18">
        <f t="shared" ref="J28" si="2">I28/E28</f>
        <v>0.12658227848101267</v>
      </c>
      <c r="K28" s="17">
        <f>SUM(K14:K27)</f>
        <v>0</v>
      </c>
      <c r="L28" s="18">
        <f t="shared" ref="L28" si="3">K28/E28</f>
        <v>0</v>
      </c>
      <c r="M28" s="17">
        <f>AVERAGE(M14:M27)</f>
        <v>0.81233333333333346</v>
      </c>
      <c r="N28" s="19">
        <f>AVERAGE(N14:N27)</f>
        <v>0.71593333333333342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5" zoomScale="106" zoomScaleNormal="106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33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 - JUNIO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11" t="s">
        <v>38</v>
      </c>
      <c r="B14" s="9" t="s">
        <v>48</v>
      </c>
      <c r="C14" s="9" t="s">
        <v>41</v>
      </c>
      <c r="D14" s="9" t="s">
        <v>44</v>
      </c>
      <c r="E14" s="9">
        <v>39</v>
      </c>
      <c r="F14" s="9">
        <v>29</v>
      </c>
      <c r="G14" s="9">
        <v>0</v>
      </c>
      <c r="H14" s="10"/>
      <c r="I14" s="9">
        <f t="shared" ref="I14:I15" si="0">(E14-SUM(F14:G14))-K14</f>
        <v>10</v>
      </c>
      <c r="J14" s="10"/>
      <c r="K14" s="9">
        <v>0</v>
      </c>
      <c r="L14" s="10">
        <f t="shared" ref="L14:L17" si="1">K14/E14</f>
        <v>0</v>
      </c>
      <c r="M14" s="24">
        <v>0.72770000000000001</v>
      </c>
      <c r="N14" s="15">
        <v>0.74350000000000005</v>
      </c>
    </row>
    <row r="15" spans="1:14" s="11" customFormat="1" ht="25.5" x14ac:dyDescent="0.2">
      <c r="A15" s="8" t="s">
        <v>39</v>
      </c>
      <c r="B15" s="9" t="s">
        <v>49</v>
      </c>
      <c r="C15" s="9" t="s">
        <v>42</v>
      </c>
      <c r="D15" s="9" t="s">
        <v>44</v>
      </c>
      <c r="E15" s="9">
        <v>17</v>
      </c>
      <c r="F15" s="9">
        <v>15</v>
      </c>
      <c r="G15" s="9">
        <v>0</v>
      </c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24">
        <v>0.86799999999999999</v>
      </c>
      <c r="N15" s="15">
        <v>0.76470000000000005</v>
      </c>
    </row>
    <row r="16" spans="1:14" s="11" customFormat="1" x14ac:dyDescent="0.2">
      <c r="A16" s="8" t="s">
        <v>47</v>
      </c>
      <c r="B16" s="9" t="s">
        <v>48</v>
      </c>
      <c r="C16" s="9" t="s">
        <v>43</v>
      </c>
      <c r="D16" s="9" t="s">
        <v>44</v>
      </c>
      <c r="E16" s="9">
        <v>23</v>
      </c>
      <c r="F16" s="9">
        <v>14</v>
      </c>
      <c r="G16" s="9">
        <v>0</v>
      </c>
      <c r="H16" s="10"/>
      <c r="I16" s="9">
        <v>3</v>
      </c>
      <c r="J16" s="10"/>
      <c r="K16" s="9">
        <v>0</v>
      </c>
      <c r="L16" s="10">
        <f t="shared" si="1"/>
        <v>0</v>
      </c>
      <c r="M16" s="24">
        <v>0.82569999999999999</v>
      </c>
      <c r="N16" s="15">
        <v>0.82599999999999996</v>
      </c>
    </row>
    <row r="17" spans="1:14" s="11" customFormat="1" x14ac:dyDescent="0.2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4"/>
      <c r="N18" s="15"/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4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4"/>
      <c r="N20" s="15"/>
    </row>
    <row r="21" spans="1:14" s="11" customFormat="1" x14ac:dyDescent="0.2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4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58</v>
      </c>
      <c r="G28" s="17">
        <f>SUM(G14:G27)</f>
        <v>0</v>
      </c>
      <c r="H28" s="18">
        <f>SUM(F28:G28)/E28</f>
        <v>0.73417721518987344</v>
      </c>
      <c r="I28" s="17">
        <f t="shared" ref="I28" si="2">(E28-SUM(F28:G28))-K28</f>
        <v>21</v>
      </c>
      <c r="J28" s="18">
        <f t="shared" ref="J28" si="3">I28/E28</f>
        <v>0.26582278481012656</v>
      </c>
      <c r="K28" s="17">
        <f>SUM(K14:K27)</f>
        <v>0</v>
      </c>
      <c r="L28" s="18">
        <f t="shared" ref="L28" si="4">K28/E28</f>
        <v>0</v>
      </c>
      <c r="M28" s="17">
        <f>AVERAGE(M14:M27)</f>
        <v>0.80713333333333326</v>
      </c>
      <c r="N28" s="19">
        <f>AVERAGE(N14:N27)</f>
        <v>0.77806666666666668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95" zoomScaleNormal="95" zoomScaleSheetLayoutView="100" workbookViewId="0">
      <selection activeCell="D23" sqref="D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45" t="s">
        <v>35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 - JUNIO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/>
      <c r="B14" s="9"/>
      <c r="C14" s="9"/>
      <c r="D14" s="9" t="str">
        <f>'1'!D14</f>
        <v>L.A.</v>
      </c>
      <c r="E14" s="9">
        <f>'1'!E14</f>
        <v>39</v>
      </c>
      <c r="F14" s="9">
        <v>17</v>
      </c>
      <c r="G14" s="9">
        <v>2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25">
        <v>91</v>
      </c>
      <c r="N14" s="15">
        <v>0.73680000000000001</v>
      </c>
    </row>
    <row r="15" spans="1:14" s="11" customFormat="1" x14ac:dyDescent="0.2">
      <c r="A15" s="21"/>
      <c r="B15" s="9"/>
      <c r="C15" s="9"/>
      <c r="D15" s="9" t="str">
        <f>'1'!D15</f>
        <v>L.A.</v>
      </c>
      <c r="E15" s="9">
        <v>29</v>
      </c>
      <c r="F15" s="9">
        <v>23</v>
      </c>
      <c r="G15" s="9">
        <v>1</v>
      </c>
      <c r="H15" s="10">
        <v>0.83</v>
      </c>
      <c r="I15" s="9">
        <v>5</v>
      </c>
      <c r="J15" s="10">
        <v>0.17</v>
      </c>
      <c r="K15" s="9">
        <v>0</v>
      </c>
      <c r="L15" s="10">
        <v>0</v>
      </c>
      <c r="M15" s="9">
        <v>81</v>
      </c>
      <c r="N15" s="15">
        <v>0.82750000000000001</v>
      </c>
    </row>
    <row r="16" spans="1:14" s="11" customFormat="1" x14ac:dyDescent="0.2">
      <c r="A16" s="21"/>
      <c r="B16" s="9"/>
      <c r="C16" s="9"/>
      <c r="D16" s="9" t="s">
        <v>31</v>
      </c>
      <c r="E16" s="9"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/>
      <c r="B17" s="9"/>
      <c r="C17" s="9"/>
      <c r="D17" s="9" t="s">
        <v>31</v>
      </c>
      <c r="E17" s="9"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40</v>
      </c>
      <c r="G28" s="17">
        <f>SUM(G14:G27)</f>
        <v>3</v>
      </c>
      <c r="H28" s="18">
        <f>SUM(F28:G28)/E28</f>
        <v>0.40186915887850466</v>
      </c>
      <c r="I28" s="17">
        <f t="shared" ref="I28" si="0">(E28-SUM(F28:G28))-K28</f>
        <v>64</v>
      </c>
      <c r="J28" s="18">
        <f t="shared" ref="J28" si="1">I28/E28</f>
        <v>0.59813084112149528</v>
      </c>
      <c r="K28" s="17">
        <f>SUM(K14:K27)</f>
        <v>0</v>
      </c>
      <c r="L28" s="18">
        <f t="shared" ref="L28" si="2">K28/E28</f>
        <v>0</v>
      </c>
      <c r="M28" s="17">
        <f>AVERAGE(M14:M27)</f>
        <v>86</v>
      </c>
      <c r="N28" s="19">
        <f>AVERAGE(N14:N27)</f>
        <v>0.78215000000000001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Aarón Sánchez Isidoro</cp:lastModifiedBy>
  <cp:revision/>
  <dcterms:created xsi:type="dcterms:W3CDTF">2021-11-22T14:45:25Z</dcterms:created>
  <dcterms:modified xsi:type="dcterms:W3CDTF">2025-06-04T21:41:46Z</dcterms:modified>
  <cp:category/>
  <cp:contentStatus/>
</cp:coreProperties>
</file>