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1\"/>
    </mc:Choice>
  </mc:AlternateContent>
  <xr:revisionPtr revIDLastSave="0" documentId="13_ncr:1_{8A01FCB5-19D3-476F-8D69-DF40937726A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PROP MAT A" sheetId="1" r:id="rId1"/>
    <sheet name="PROP MAT B" sheetId="3" r:id="rId2"/>
    <sheet name="SIS MANU" sheetId="4" r:id="rId3"/>
    <sheet name="MANU CIR" sheetId="5" r:id="rId4"/>
    <sheet name="ADMON CAL" sheetId="6" r:id="rId5"/>
    <sheet name="MET CUAN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7" l="1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9" i="1"/>
  <c r="O56" i="7"/>
  <c r="N56" i="7"/>
  <c r="M56" i="7"/>
  <c r="L56" i="7"/>
  <c r="K56" i="7"/>
  <c r="J56" i="7"/>
  <c r="I56" i="7"/>
  <c r="O55" i="7"/>
  <c r="N55" i="7"/>
  <c r="M55" i="7"/>
  <c r="M58" i="7" s="1"/>
  <c r="L55" i="7"/>
  <c r="K55" i="7"/>
  <c r="J55" i="7"/>
  <c r="I55" i="7"/>
  <c r="O54" i="7"/>
  <c r="N54" i="7"/>
  <c r="M54" i="7"/>
  <c r="L54" i="7"/>
  <c r="K54" i="7"/>
  <c r="J54" i="7"/>
  <c r="I54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M57" i="7" l="1"/>
  <c r="N58" i="7"/>
  <c r="N57" i="7"/>
  <c r="J58" i="7"/>
  <c r="J57" i="7"/>
  <c r="K58" i="7"/>
  <c r="K57" i="7"/>
  <c r="O57" i="7"/>
  <c r="L58" i="7"/>
  <c r="O58" i="7"/>
  <c r="L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N54" i="5"/>
  <c r="N57" i="5" s="1"/>
  <c r="M54" i="5"/>
  <c r="L54" i="5"/>
  <c r="K54" i="5"/>
  <c r="K57" i="5" s="1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6" l="1"/>
  <c r="N57" i="6"/>
  <c r="N58" i="6"/>
  <c r="L58" i="6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6"/>
  <c r="Q58" i="4"/>
  <c r="Q57" i="5"/>
  <c r="Q57" i="4"/>
  <c r="Q57" i="3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<sst xmlns="http://schemas.openxmlformats.org/spreadsheetml/2006/main" count="509" uniqueCount="379">
  <si>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</si>
  <si>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</si>
  <si>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</si>
  <si>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</si>
  <si>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</si>
  <si>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</si>
  <si>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</si>
  <si>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</si>
  <si>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</si>
  <si>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</si>
  <si>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</si>
  <si>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</si>
  <si>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</si>
  <si>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</si>
  <si>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</si>
  <si>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</si>
  <si>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</si>
  <si>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</si>
  <si>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</si>
  <si>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</si>
  <si>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</si>
  <si>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</si>
  <si>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</si>
  <si>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</si>
  <si>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</si>
  <si>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211U0118</t>
  </si>
  <si>
    <t>LUCHO MIXTEGA JUAN FERNANDO</t>
  </si>
  <si>
    <t>TAXILAGA ARENAL ALEJANDRO DE JESUS</t>
  </si>
  <si>
    <t>221U0313</t>
  </si>
  <si>
    <t>MORALES HERNANDEZ SAMUEL</t>
  </si>
  <si>
    <t>211U0599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</si>
  <si>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</si>
  <si>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</si>
  <si>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</si>
  <si>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</si>
  <si>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</si>
  <si>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</si>
  <si>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</si>
  <si>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211U0103</t>
  </si>
  <si>
    <t>MONTIEL XALA MARJORIE</t>
  </si>
  <si>
    <t>211U0104</t>
  </si>
  <si>
    <t>211U0105</t>
  </si>
  <si>
    <t>ORTIZ MORALES MANUEL ALEJANDRO</t>
  </si>
  <si>
    <t>211U0106</t>
  </si>
  <si>
    <t>PAXTIAN BAXIN ANAHI</t>
  </si>
  <si>
    <t>211U0113</t>
  </si>
  <si>
    <t>211U0115</t>
  </si>
  <si>
    <t>211U0122</t>
  </si>
  <si>
    <t>TOTO POLITO ROSARIO DEL CARMEN</t>
  </si>
  <si>
    <t>211U0123</t>
  </si>
  <si>
    <t>URIETA MARTINEZ KARINA</t>
  </si>
  <si>
    <t>211U0566</t>
  </si>
  <si>
    <t>241U0009</t>
  </si>
  <si>
    <t>AGUILAR VILLASECA ALEXANDER JESUS</t>
  </si>
  <si>
    <t>241U0330</t>
  </si>
  <si>
    <t>ALVAREZ CAUICH LEANDRO</t>
  </si>
  <si>
    <t>214U0010</t>
  </si>
  <si>
    <t>AMBROS FISCAL VICTOR MANUEL</t>
  </si>
  <si>
    <t>241U0011</t>
  </si>
  <si>
    <t>ANDRADE FONSECA GRISANG DEL ANGEL</t>
  </si>
  <si>
    <t>241U0013</t>
  </si>
  <si>
    <t>BAUTISTA CHONTAL EDGAR IVAN</t>
  </si>
  <si>
    <t>221U0062</t>
  </si>
  <si>
    <t>BLANCO ZARATE ALAN OSVALDO</t>
  </si>
  <si>
    <t>241U0017</t>
  </si>
  <si>
    <t>CAMPECHANO PEREZ URIEL</t>
  </si>
  <si>
    <t>241U0020</t>
  </si>
  <si>
    <t>CHAGALA ASTACIO ROSA</t>
  </si>
  <si>
    <t>241U0021</t>
  </si>
  <si>
    <t>COATZOZON ESPEJO ALESSANDRA</t>
  </si>
  <si>
    <t>241U0024</t>
  </si>
  <si>
    <t>ELVIRA DOMINGUEZ MONICA</t>
  </si>
  <si>
    <t>241U0025</t>
  </si>
  <si>
    <t>ESCOBAR CHIPOL JOSE ALFREDO</t>
  </si>
  <si>
    <t>241U0248</t>
  </si>
  <si>
    <t>GARCIA FERNANDEZ ANTONIO</t>
  </si>
  <si>
    <t>241U0027</t>
  </si>
  <si>
    <t>GERARDO CUATZOZON YEIMI ANALI</t>
  </si>
  <si>
    <t>241U0029</t>
  </si>
  <si>
    <t>GUZMAN ISIDORO ALEJANDRA</t>
  </si>
  <si>
    <t>241U0031</t>
  </si>
  <si>
    <t>HERNANDEZ TEPOX MARIA DE J</t>
  </si>
  <si>
    <t>241U0033</t>
  </si>
  <si>
    <t>JIMENEZ REYES AXEL YAZIT</t>
  </si>
  <si>
    <t>241U0040</t>
  </si>
  <si>
    <t>MIXTEGA PRIETO ABRIL</t>
  </si>
  <si>
    <t>241U0041</t>
  </si>
  <si>
    <t>MORALES CAMACHO JOLETTE</t>
  </si>
  <si>
    <t>241U0044</t>
  </si>
  <si>
    <t>OCELOT MACARIO ANTONIO DE J</t>
  </si>
  <si>
    <t>241U0045</t>
  </si>
  <si>
    <t>ORGANISTA MEDEL ADRIANA  DEL R</t>
  </si>
  <si>
    <t>241U0047</t>
  </si>
  <si>
    <t>ORTEGA PIÑON DIBANHI SINAHI</t>
  </si>
  <si>
    <t>241U0048</t>
  </si>
  <si>
    <t>ORTIZ ISIDORO SERGIO EDGAR</t>
  </si>
  <si>
    <t>241U0051</t>
  </si>
  <si>
    <t>PIO QUEVEDO ROSA GUADALUPE</t>
  </si>
  <si>
    <t>241U0052</t>
  </si>
  <si>
    <t>PITALUA RAMIREZ JULIETA</t>
  </si>
  <si>
    <t>241U0057</t>
  </si>
  <si>
    <t>SALAZAR RAMIREZ JAIRO CALEB</t>
  </si>
  <si>
    <t>241U0060</t>
  </si>
  <si>
    <t>TAGAN CHALANDA ROBERTO MANUEL</t>
  </si>
  <si>
    <t>241U0061</t>
  </si>
  <si>
    <t>TELONA ZETINA JOSE ENRIQUE</t>
  </si>
  <si>
    <t>241U0062</t>
  </si>
  <si>
    <t>TEMICH TEMICH JULIETA</t>
  </si>
  <si>
    <t>241U0063</t>
  </si>
  <si>
    <t>TENORIO POLITO MARGARITA  ISABEL</t>
  </si>
  <si>
    <t>241U0065</t>
  </si>
  <si>
    <t>TON ANTEMATE MARIA ANGELA</t>
  </si>
  <si>
    <t>241U0066</t>
  </si>
  <si>
    <t>TORRES ARTIGAS ITALI TATIANA</t>
  </si>
  <si>
    <t>241U0068</t>
  </si>
  <si>
    <t>TOTO CHIPOL AARON</t>
  </si>
  <si>
    <t>241U0070</t>
  </si>
  <si>
    <t>VALENTIN CHAIRES DERBI JESTREL</t>
  </si>
  <si>
    <t>241U0239</t>
  </si>
  <si>
    <t>XALATE MENDOZA GAEL ENRIQUE</t>
  </si>
  <si>
    <t>241U0071</t>
  </si>
  <si>
    <t>XOLO LOPEZ ITZEL MARIAN</t>
  </si>
  <si>
    <t>PROPIEDAD DE LOS MATERIALES</t>
  </si>
  <si>
    <t>201 A</t>
  </si>
  <si>
    <t>FEBRERO.JUNIO 2025</t>
  </si>
  <si>
    <t>241U0008</t>
  </si>
  <si>
    <t>AGUILAR CHONTAL INGRID</t>
  </si>
  <si>
    <t>241U0612</t>
  </si>
  <si>
    <t>BADILLO SERRANO KEVEN OTONIEL</t>
  </si>
  <si>
    <t>241U0014</t>
  </si>
  <si>
    <t>BAXIN PIXTA ERCK</t>
  </si>
  <si>
    <t>241U0016</t>
  </si>
  <si>
    <t>BELTRAN TOTO DANIELA</t>
  </si>
  <si>
    <t>241U0018</t>
  </si>
  <si>
    <t>CAPORAL VELAZQUEZ JOSE DE JESUS</t>
  </si>
  <si>
    <t>241U0022</t>
  </si>
  <si>
    <t>COBAXIN ACUA JOEL RAUL</t>
  </si>
  <si>
    <t>241U0023</t>
  </si>
  <si>
    <t>CORTEZ ORGANISTA GABRIEL</t>
  </si>
  <si>
    <t>241U0617</t>
  </si>
  <si>
    <t>DIAZ HERNANDEZ LEON</t>
  </si>
  <si>
    <t>241U0026</t>
  </si>
  <si>
    <t>GALLEGOS CARLON CESIA</t>
  </si>
  <si>
    <t>241U0491</t>
  </si>
  <si>
    <t>GARCIA BELTRAN MIGUEL</t>
  </si>
  <si>
    <t>241U0028</t>
  </si>
  <si>
    <t>GONZALEZ CHIGO JOSUE ROBERTO</t>
  </si>
  <si>
    <t>241U0030</t>
  </si>
  <si>
    <t>HERNANDEZ ROBLERO ALEXIS ADHIR</t>
  </si>
  <si>
    <t>241U0032</t>
  </si>
  <si>
    <t>IXTEPAN PUCHETA EVELIN ANYELLI</t>
  </si>
  <si>
    <t>241U0034</t>
  </si>
  <si>
    <t>JUAREZ SANTOS ESTEFANIE</t>
  </si>
  <si>
    <t>241U0035</t>
  </si>
  <si>
    <t>LLANO PUCHETA MARIA DEL R</t>
  </si>
  <si>
    <t>241U0036</t>
  </si>
  <si>
    <t>LOPEZ PEREZ NIEVES MARLEN</t>
  </si>
  <si>
    <t>241U0640</t>
  </si>
  <si>
    <t>LOPEZ REMENTERIA AUELIO</t>
  </si>
  <si>
    <t>241U0037</t>
  </si>
  <si>
    <t>LUCHO PAXTIAN ALEXIS</t>
  </si>
  <si>
    <t>241U0600</t>
  </si>
  <si>
    <t>MARCIAL XALA JOSE SIMON</t>
  </si>
  <si>
    <t>241U0038</t>
  </si>
  <si>
    <t>MARTINEZ XALA EMMNAUEL DE JESUS</t>
  </si>
  <si>
    <t>241U0584</t>
  </si>
  <si>
    <t>MOLINA CRUZ KIMBERLY</t>
  </si>
  <si>
    <t>241U0042</t>
  </si>
  <si>
    <t>MUÑIZ IXBA AMILETTE</t>
  </si>
  <si>
    <t>241U0043</t>
  </si>
  <si>
    <t>NOLASCO FIGUEROA OSCAR OTHON</t>
  </si>
  <si>
    <t>241U0049</t>
  </si>
  <si>
    <t>PALAFOX PRADO MILAGROS DE J</t>
  </si>
  <si>
    <t>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</si>
  <si>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</si>
  <si>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</si>
  <si>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</si>
  <si>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</si>
  <si>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</si>
  <si>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</si>
  <si>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</si>
  <si>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>241U0058</t>
  </si>
  <si>
    <t>SEGURA GUZMAN ITEZEL SADAY</t>
  </si>
  <si>
    <t>241U0059</t>
  </si>
  <si>
    <t>SOLANA PELAEZ AZUL  ABRIL</t>
  </si>
  <si>
    <t>241U0064</t>
  </si>
  <si>
    <t>TEOBA CONTRERAS DIANA DEL CARMEN</t>
  </si>
  <si>
    <t>241U0067</t>
  </si>
  <si>
    <t>TORRES NAVARETE ADALIS RUBI</t>
  </si>
  <si>
    <t>241U0073</t>
  </si>
  <si>
    <t>XOLO ALVARADO JOSE ANTONIO</t>
  </si>
  <si>
    <t>201 B</t>
  </si>
  <si>
    <t>221U0055</t>
  </si>
  <si>
    <t>ALEMAN GONZALEZ MARIA FERNANDA</t>
  </si>
  <si>
    <t>221U0057</t>
  </si>
  <si>
    <t xml:space="preserve">ANDRADE HERRERA PERLA </t>
  </si>
  <si>
    <t>221U0060</t>
  </si>
  <si>
    <t>BELLI XALA DANA ZARED</t>
  </si>
  <si>
    <t>221U0061</t>
  </si>
  <si>
    <t>BERNAL VELASCO DIANA CAROLINA</t>
  </si>
  <si>
    <t>221U0066</t>
  </si>
  <si>
    <t>CARRERA MARTINEZ ANDRE JALIL</t>
  </si>
  <si>
    <t>211U0077</t>
  </si>
  <si>
    <t>CHIGO MARTINEZ JORGE  DAVID</t>
  </si>
  <si>
    <t>211U0078</t>
  </si>
  <si>
    <t>CHIGUIL PEREZ AURORA</t>
  </si>
  <si>
    <t>211U0081</t>
  </si>
  <si>
    <t>CRUZ DOMINGUEZ IRVIN</t>
  </si>
  <si>
    <t>221U0077</t>
  </si>
  <si>
    <t>DOMINGUEZ GOMEZ MOISES</t>
  </si>
  <si>
    <t>221U0078</t>
  </si>
  <si>
    <t>DOMINGUEZ REYES KARLA M</t>
  </si>
  <si>
    <t>221U0082</t>
  </si>
  <si>
    <t>FILIDOR DOMINGUEZ KARLA</t>
  </si>
  <si>
    <t>221U0134</t>
  </si>
  <si>
    <t>FISCAL MEMECHI JOSE GABRIEL</t>
  </si>
  <si>
    <t>221U0086</t>
  </si>
  <si>
    <t>GARCIA CRUZ RUTH</t>
  </si>
  <si>
    <t>221U0088</t>
  </si>
  <si>
    <t>HERNANDEZ DOMINGUEZ JULIO CESAR</t>
  </si>
  <si>
    <t>221U0093</t>
  </si>
  <si>
    <t>HERNANDEZ SANTOS JAIME</t>
  </si>
  <si>
    <t>221U0091</t>
  </si>
  <si>
    <t>HERNANDEZ ZAPOT MARIA FERNANDA</t>
  </si>
  <si>
    <t>221U0098</t>
  </si>
  <si>
    <t>221U0100</t>
  </si>
  <si>
    <t>MIXTEGA ANOTA IVAN JAIR</t>
  </si>
  <si>
    <t>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</si>
  <si>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</si>
  <si>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</si>
  <si>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</si>
  <si>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</si>
  <si>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</si>
  <si>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</si>
  <si>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</si>
  <si>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>231U0682</t>
  </si>
  <si>
    <t>ROSAS AGUILERA EMMANUEL</t>
  </si>
  <si>
    <t>221U0796</t>
  </si>
  <si>
    <t>ROSAS BUSTAMANTE MIGUEL ANGEL</t>
  </si>
  <si>
    <t>221U0113</t>
  </si>
  <si>
    <t>SALADO CHAIRA JUAN URIEL</t>
  </si>
  <si>
    <t>221U0133</t>
  </si>
  <si>
    <t>SOSA MARTINEZ JESSICA ALEJANDRA</t>
  </si>
  <si>
    <t>221U0119</t>
  </si>
  <si>
    <t>TORIJAS BAXIN GUSTAVO</t>
  </si>
  <si>
    <t>221U0729</t>
  </si>
  <si>
    <t>URIETA MARTINEZ KAREN</t>
  </si>
  <si>
    <t>221U0120</t>
  </si>
  <si>
    <t>VELEZ SEBA INGRID ARELI</t>
  </si>
  <si>
    <t>221U0124</t>
  </si>
  <si>
    <t>VILLAFUERTE CONCHI ARIEL MOISES</t>
  </si>
  <si>
    <t>SISTEMAS DE MANUFACTURA</t>
  </si>
  <si>
    <t>601 B</t>
  </si>
  <si>
    <t>FEBRERO-JUNIO 2025</t>
  </si>
  <si>
    <t>211U0067</t>
  </si>
  <si>
    <t>AGUILAR GOMEZ GERMAN</t>
  </si>
  <si>
    <t>ANTEMATE AREVALO RAFAEL DE JESUS</t>
  </si>
  <si>
    <t>211U0071</t>
  </si>
  <si>
    <t>CAMPOS GABINO RODRIGO</t>
  </si>
  <si>
    <t>211U0072</t>
  </si>
  <si>
    <t>CAPORAL VALENTIN CESAR EDUARDO</t>
  </si>
  <si>
    <t>211U0660</t>
  </si>
  <si>
    <t>CHIGO ALFONSO DAMARIS AZENETH</t>
  </si>
  <si>
    <t>CHIGO MARTINEZ JORGE DAVID</t>
  </si>
  <si>
    <t>211U0087</t>
  </si>
  <si>
    <t>GOMEZ GOLPE JENIFER</t>
  </si>
  <si>
    <t>211U0091</t>
  </si>
  <si>
    <t>HERRERA MIROS KENIA PAOLA</t>
  </si>
  <si>
    <t>211U0092</t>
  </si>
  <si>
    <t>LLANOS CHIPOL FRIDA SOFIA</t>
  </si>
  <si>
    <t>LOPEZ COTA KATHIA NINEL</t>
  </si>
  <si>
    <t>211U0094</t>
  </si>
  <si>
    <t>MARCE HIPOLITO JOSUE JORGE</t>
  </si>
  <si>
    <t>211U0096</t>
  </si>
  <si>
    <t>MAYA SEBA JORGE</t>
  </si>
  <si>
    <t>211U0101</t>
  </si>
  <si>
    <t>MIXTEGA CAYETANO MONICA</t>
  </si>
  <si>
    <t>MONTUFA LASCARES MILERNA GUADALUPE</t>
  </si>
  <si>
    <t>201U0549</t>
  </si>
  <si>
    <t>MORALES CHAGALA MIGUEL</t>
  </si>
  <si>
    <t>211U0110</t>
  </si>
  <si>
    <t>PUCHETA VELASCO ELIZABETH</t>
  </si>
  <si>
    <t>RINCON PEDROZA 0MAR YAEL</t>
  </si>
  <si>
    <t>RIVEROLL SANTOS PABLO</t>
  </si>
  <si>
    <t>221U0048</t>
  </si>
  <si>
    <t>SANCHEZ MARTINEZ ANA KAREN</t>
  </si>
  <si>
    <t>211U0117</t>
  </si>
  <si>
    <t>SOTELO GRANDA GUMA JARETH</t>
  </si>
  <si>
    <t>VERGARA FERNANDEZ IRAD JAFETH</t>
  </si>
  <si>
    <t>ADMINISTRACION DE LA CALIDAD</t>
  </si>
  <si>
    <t>605 A</t>
  </si>
  <si>
    <t>FEBRERO . JUNIO 2025</t>
  </si>
  <si>
    <t>211U0208</t>
  </si>
  <si>
    <t>AMBROS MALAGA DIANA AZUCENA</t>
  </si>
  <si>
    <t>221U0269</t>
  </si>
  <si>
    <t>AMBROS XOLO JOSE ANTONIO</t>
  </si>
  <si>
    <t>221U0275</t>
  </si>
  <si>
    <t>CAGAL TOTO SAYURI YATZIRY</t>
  </si>
  <si>
    <t>221U0276</t>
  </si>
  <si>
    <t>CARMONA SERVIX DIANELA JAZMIN</t>
  </si>
  <si>
    <t>221U0229</t>
  </si>
  <si>
    <t>CRUZ LOBATO  HENRY</t>
  </si>
  <si>
    <t>221U0283</t>
  </si>
  <si>
    <t>CRUZ CHONTAL MIRIAN GUADALUPE</t>
  </si>
  <si>
    <t>221U0285</t>
  </si>
  <si>
    <t>DEMENEGUI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</si>
  <si>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</si>
  <si>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</si>
  <si>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</si>
  <si>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</si>
  <si>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</si>
  <si>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</si>
  <si>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</si>
  <si>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ALESSANDRA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</si>
  <si>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</si>
  <si>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</si>
  <si>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</si>
  <si>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</si>
  <si>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</si>
  <si>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</si>
  <si>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</si>
  <si>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YATZARET DEL CARMEN</t>
  </si>
  <si>
    <t>221U0307</t>
  </si>
  <si>
    <t>MELCHI COTA CINTHIA YARELI</t>
  </si>
  <si>
    <t>221U0311</t>
  </si>
  <si>
    <t>MORALES ALFONSO ALMA YERALDINI</t>
  </si>
  <si>
    <t>211U0255</t>
  </si>
  <si>
    <t>ORTEGA SANCHEZ ANGEL ANDRES</t>
  </si>
  <si>
    <t>221U0315</t>
  </si>
  <si>
    <t>ORTIZ RAMIREZ DIANA LIZETTE</t>
  </si>
  <si>
    <t>211U0259</t>
  </si>
  <si>
    <t>PAXTIAN VILLEGAS YAZMIN DEL CAR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</si>
  <si>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</si>
  <si>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</si>
  <si>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</si>
  <si>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</si>
  <si>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</si>
  <si>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</si>
  <si>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</si>
  <si>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GARCIA RAIZA MONTSERRAT</t>
  </si>
  <si>
    <t>METODOS CUANTITATIVOS</t>
  </si>
  <si>
    <t>405 B</t>
  </si>
  <si>
    <t>FEBRERO - JUNIO 2025</t>
  </si>
  <si>
    <t>231U0188</t>
  </si>
  <si>
    <t>CHAGALA FISCAL MIGUEL ANGEL</t>
  </si>
  <si>
    <t>231U0189</t>
  </si>
  <si>
    <t>CHAPOL MARTINEZ KARLA MONTSERRAT</t>
  </si>
  <si>
    <t>231U0191</t>
  </si>
  <si>
    <t>COBAXIN XOLO YANETT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</si>
  <si>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</si>
  <si>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</si>
  <si>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</si>
  <si>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</si>
  <si>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</si>
  <si>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</si>
  <si>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</si>
  <si>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</si>
  <si>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</si>
  <si>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</si>
  <si>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231U0216</t>
  </si>
  <si>
    <t>MORTERA ELIAS ALEXANDER</t>
  </si>
  <si>
    <t>231U0237</t>
  </si>
  <si>
    <t>ORGANISTA VILLASECA SINTHIA SIGLE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</si>
  <si>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</si>
  <si>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</si>
  <si>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</si>
  <si>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</si>
  <si>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</si>
  <si>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</si>
  <si>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</si>
  <si>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</si>
  <si>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221U0331</t>
  </si>
  <si>
    <t>SOSA VENTURA GABRIELA</t>
  </si>
  <si>
    <t>231U0232</t>
  </si>
  <si>
    <t>TEPOX CHAPOL CARLOS</t>
  </si>
  <si>
    <t>231U0234</t>
  </si>
  <si>
    <t>VILLAFUERTE CHONTAL YOSMAR</t>
  </si>
  <si>
    <t>MANUFACTURA CIRCULAR</t>
  </si>
  <si>
    <t>801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</si>
</sst>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C23" zoomScale="112" zoomScaleNormal="112" workbookViewId="0">
      <selection activeCell="T38" sqref="T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26" t="s">
        <v>123</v>
      </c>
      <c r="K4" s="26"/>
      <c r="M4" t="s">
        <v>2</v>
      </c>
      <c r="N4" s="27">
        <v>45721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25" t="s">
        <v>53</v>
      </c>
      <c r="E9" s="25"/>
      <c r="F9" s="25"/>
      <c r="G9" s="25"/>
      <c r="H9" s="25"/>
      <c r="I9" s="25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24.25</v>
      </c>
    </row>
    <row r="10" spans="2:18" x14ac:dyDescent="0.25">
      <c r="B10" s="6">
        <f>B9+1</f>
        <v>2</v>
      </c>
      <c r="C10" s="3" t="s">
        <v>54</v>
      </c>
      <c r="D10" s="25" t="s">
        <v>55</v>
      </c>
      <c r="E10" s="25"/>
      <c r="F10" s="25"/>
      <c r="G10" s="25"/>
      <c r="H10" s="25"/>
      <c r="I10" s="25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SUM(J10:P10)/4</f>
        <v>23.25</v>
      </c>
    </row>
    <row r="11" spans="2:18" x14ac:dyDescent="0.25">
      <c r="B11" s="6">
        <v>3</v>
      </c>
      <c r="C11" s="3" t="s">
        <v>56</v>
      </c>
      <c r="D11" s="25" t="s">
        <v>57</v>
      </c>
      <c r="E11" s="25"/>
      <c r="F11" s="25"/>
      <c r="G11" s="25"/>
      <c r="H11" s="25"/>
      <c r="I11" s="25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23.75</v>
      </c>
    </row>
    <row r="12" spans="2:18" x14ac:dyDescent="0.25">
      <c r="B12" s="6">
        <v>4</v>
      </c>
      <c r="C12" s="3" t="s">
        <v>58</v>
      </c>
      <c r="D12" s="25" t="s">
        <v>59</v>
      </c>
      <c r="E12" s="25"/>
      <c r="F12" s="25"/>
      <c r="G12" s="25"/>
      <c r="H12" s="25"/>
      <c r="I12" s="25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21.25</v>
      </c>
    </row>
    <row r="13" spans="2:18" x14ac:dyDescent="0.25">
      <c r="B13" s="6">
        <v>5</v>
      </c>
      <c r="C13" s="3" t="s">
        <v>60</v>
      </c>
      <c r="D13" s="25" t="s">
        <v>61</v>
      </c>
      <c r="E13" s="25"/>
      <c r="F13" s="25"/>
      <c r="G13" s="25"/>
      <c r="H13" s="25"/>
      <c r="I13" s="25"/>
      <c r="J13" s="4">
        <v>96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</v>
      </c>
    </row>
    <row r="14" spans="2:18" x14ac:dyDescent="0.25">
      <c r="B14" s="6">
        <v>6</v>
      </c>
      <c r="C14" s="3" t="s">
        <v>62</v>
      </c>
      <c r="D14" s="35" t="s">
        <v>63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3" t="s">
        <v>64</v>
      </c>
      <c r="D15" s="25" t="s">
        <v>65</v>
      </c>
      <c r="E15" s="25"/>
      <c r="F15" s="25"/>
      <c r="G15" s="25"/>
      <c r="H15" s="25"/>
      <c r="I15" s="25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18.75</v>
      </c>
    </row>
    <row r="16" spans="2:18" x14ac:dyDescent="0.25">
      <c r="B16" s="6">
        <v>8</v>
      </c>
      <c r="C16" s="3" t="s">
        <v>66</v>
      </c>
      <c r="D16" s="25" t="s">
        <v>67</v>
      </c>
      <c r="E16" s="25"/>
      <c r="F16" s="25"/>
      <c r="G16" s="25"/>
      <c r="H16" s="25"/>
      <c r="I16" s="25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7" x14ac:dyDescent="0.25">
      <c r="B17" s="6">
        <v>9</v>
      </c>
      <c r="C17" s="3" t="s">
        <v>68</v>
      </c>
      <c r="D17" s="25" t="s">
        <v>69</v>
      </c>
      <c r="E17" s="25"/>
      <c r="F17" s="25"/>
      <c r="G17" s="25"/>
      <c r="H17" s="25"/>
      <c r="I17" s="25"/>
      <c r="J17" s="4">
        <v>97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24.25</v>
      </c>
    </row>
    <row r="18" spans="2:17" x14ac:dyDescent="0.25">
      <c r="B18" s="6">
        <v>10</v>
      </c>
      <c r="C18" s="3" t="s">
        <v>70</v>
      </c>
      <c r="D18" s="25" t="s">
        <v>71</v>
      </c>
      <c r="E18" s="25"/>
      <c r="F18" s="25"/>
      <c r="G18" s="25"/>
      <c r="H18" s="25"/>
      <c r="I18" s="2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v>11</v>
      </c>
      <c r="C19" s="3" t="s">
        <v>72</v>
      </c>
      <c r="D19" s="25" t="s">
        <v>73</v>
      </c>
      <c r="E19" s="25"/>
      <c r="F19" s="25"/>
      <c r="G19" s="25"/>
      <c r="H19" s="25"/>
      <c r="I19" s="2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3" t="s">
        <v>74</v>
      </c>
      <c r="D20" s="25" t="s">
        <v>75</v>
      </c>
      <c r="E20" s="25"/>
      <c r="F20" s="25"/>
      <c r="G20" s="25"/>
      <c r="H20" s="25"/>
      <c r="I20" s="2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3" t="s">
        <v>76</v>
      </c>
      <c r="D21" s="25" t="s">
        <v>77</v>
      </c>
      <c r="E21" s="25"/>
      <c r="F21" s="25"/>
      <c r="G21" s="25"/>
      <c r="H21" s="25"/>
      <c r="I21" s="25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22.5</v>
      </c>
    </row>
    <row r="22" spans="2:17" x14ac:dyDescent="0.25">
      <c r="B22" s="6">
        <v>14</v>
      </c>
      <c r="C22" s="3" t="s">
        <v>78</v>
      </c>
      <c r="D22" s="25" t="s">
        <v>79</v>
      </c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</v>
      </c>
    </row>
    <row r="23" spans="2:17" x14ac:dyDescent="0.25">
      <c r="B23" s="6">
        <v>15</v>
      </c>
      <c r="C23" s="3" t="s">
        <v>80</v>
      </c>
      <c r="D23" s="25" t="s">
        <v>81</v>
      </c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</v>
      </c>
    </row>
    <row r="24" spans="2:17" x14ac:dyDescent="0.25">
      <c r="B24" s="6">
        <v>16</v>
      </c>
      <c r="C24" s="3" t="s">
        <v>82</v>
      </c>
      <c r="D24" s="25" t="s">
        <v>83</v>
      </c>
      <c r="E24" s="25"/>
      <c r="F24" s="25"/>
      <c r="G24" s="25"/>
      <c r="H24" s="25"/>
      <c r="I24" s="25"/>
      <c r="J24" s="4">
        <v>92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</v>
      </c>
    </row>
    <row r="25" spans="2:17" x14ac:dyDescent="0.25">
      <c r="B25" s="6">
        <v>17</v>
      </c>
      <c r="C25" s="3" t="s">
        <v>84</v>
      </c>
      <c r="D25" s="25" t="s">
        <v>85</v>
      </c>
      <c r="E25" s="25"/>
      <c r="F25" s="25"/>
      <c r="G25" s="25"/>
      <c r="H25" s="25"/>
      <c r="I25" s="2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</v>
      </c>
    </row>
    <row r="26" spans="2:17" x14ac:dyDescent="0.25">
      <c r="B26" s="6">
        <v>18</v>
      </c>
      <c r="C26" s="3" t="s">
        <v>86</v>
      </c>
      <c r="D26" s="25" t="s">
        <v>87</v>
      </c>
      <c r="E26" s="25"/>
      <c r="F26" s="25"/>
      <c r="G26" s="25"/>
      <c r="H26" s="25"/>
      <c r="I26" s="25"/>
      <c r="J26" s="4">
        <v>74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18.5</v>
      </c>
    </row>
    <row r="27" spans="2:17" x14ac:dyDescent="0.25">
      <c r="B27" s="6">
        <v>19</v>
      </c>
      <c r="C27" s="3" t="s">
        <v>88</v>
      </c>
      <c r="D27" s="25" t="s">
        <v>89</v>
      </c>
      <c r="E27" s="25"/>
      <c r="F27" s="25"/>
      <c r="G27" s="25"/>
      <c r="H27" s="25"/>
      <c r="I27" s="25"/>
      <c r="J27" s="16">
        <v>92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</v>
      </c>
    </row>
    <row r="28" spans="2:17" x14ac:dyDescent="0.25">
      <c r="B28" s="6">
        <v>20</v>
      </c>
      <c r="C28" s="3" t="s">
        <v>90</v>
      </c>
      <c r="D28" s="25" t="s">
        <v>91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25">
      <c r="B29" s="6">
        <v>21</v>
      </c>
      <c r="C29" s="3" t="s">
        <v>92</v>
      </c>
      <c r="D29" s="25" t="s">
        <v>93</v>
      </c>
      <c r="E29" s="25"/>
      <c r="F29" s="25"/>
      <c r="G29" s="25"/>
      <c r="H29" s="25"/>
      <c r="I29" s="25"/>
      <c r="J29" s="4">
        <v>82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20.5</v>
      </c>
    </row>
    <row r="30" spans="2:17" x14ac:dyDescent="0.25">
      <c r="B30" s="6">
        <v>22</v>
      </c>
      <c r="C30" s="3" t="s">
        <v>94</v>
      </c>
      <c r="D30" s="25" t="s">
        <v>95</v>
      </c>
      <c r="E30" s="25"/>
      <c r="F30" s="25"/>
      <c r="G30" s="25"/>
      <c r="H30" s="25"/>
      <c r="I30" s="25"/>
      <c r="J30" s="4">
        <v>97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24.25</v>
      </c>
    </row>
    <row r="31" spans="2:17" x14ac:dyDescent="0.25">
      <c r="B31" s="6">
        <v>23</v>
      </c>
      <c r="C31" s="3" t="s">
        <v>96</v>
      </c>
      <c r="D31" s="25" t="s">
        <v>97</v>
      </c>
      <c r="E31" s="25"/>
      <c r="F31" s="25"/>
      <c r="G31" s="25"/>
      <c r="H31" s="25"/>
      <c r="I31" s="25"/>
      <c r="J31" s="4">
        <v>76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19</v>
      </c>
    </row>
    <row r="32" spans="2:17" x14ac:dyDescent="0.25">
      <c r="B32" s="6">
        <v>24</v>
      </c>
      <c r="C32" s="3" t="s">
        <v>98</v>
      </c>
      <c r="D32" s="25" t="s">
        <v>99</v>
      </c>
      <c r="E32" s="25"/>
      <c r="F32" s="25"/>
      <c r="G32" s="25"/>
      <c r="H32" s="25"/>
      <c r="I32" s="25"/>
      <c r="J32" s="4">
        <v>94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23.5</v>
      </c>
    </row>
    <row r="33" spans="2:17" x14ac:dyDescent="0.25">
      <c r="B33" s="6">
        <v>25</v>
      </c>
      <c r="C33" s="3" t="s">
        <v>100</v>
      </c>
      <c r="D33" s="25" t="s">
        <v>101</v>
      </c>
      <c r="E33" s="25"/>
      <c r="F33" s="25"/>
      <c r="G33" s="25"/>
      <c r="H33" s="25"/>
      <c r="I33" s="25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</v>
      </c>
    </row>
    <row r="34" spans="2:17" x14ac:dyDescent="0.25">
      <c r="B34" s="6">
        <v>26</v>
      </c>
      <c r="C34" s="3" t="s">
        <v>102</v>
      </c>
      <c r="D34" s="25" t="s">
        <v>103</v>
      </c>
      <c r="E34" s="25"/>
      <c r="F34" s="25"/>
      <c r="G34" s="25"/>
      <c r="H34" s="25"/>
      <c r="I34" s="25"/>
      <c r="J34" s="4">
        <v>95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23.75</v>
      </c>
    </row>
    <row r="35" spans="2:17" x14ac:dyDescent="0.25">
      <c r="B35" s="6">
        <v>27</v>
      </c>
      <c r="C35" s="3" t="s">
        <v>104</v>
      </c>
      <c r="D35" s="25" t="s">
        <v>105</v>
      </c>
      <c r="E35" s="25"/>
      <c r="F35" s="25"/>
      <c r="G35" s="25"/>
      <c r="H35" s="25"/>
      <c r="I35" s="25"/>
      <c r="J35" s="4">
        <v>96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24</v>
      </c>
    </row>
    <row r="36" spans="2:17" x14ac:dyDescent="0.25">
      <c r="B36" s="6">
        <v>28</v>
      </c>
      <c r="C36" s="3" t="s">
        <v>106</v>
      </c>
      <c r="D36" s="25" t="s">
        <v>107</v>
      </c>
      <c r="E36" s="25"/>
      <c r="F36" s="25"/>
      <c r="G36" s="25"/>
      <c r="H36" s="25"/>
      <c r="I36" s="25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</v>
      </c>
    </row>
    <row r="37" spans="2:17" x14ac:dyDescent="0.25">
      <c r="B37" s="6">
        <v>29</v>
      </c>
      <c r="C37" s="3" t="s">
        <v>108</v>
      </c>
      <c r="D37" s="25" t="s">
        <v>109</v>
      </c>
      <c r="E37" s="25"/>
      <c r="F37" s="25"/>
      <c r="G37" s="25"/>
      <c r="H37" s="25"/>
      <c r="I37" s="25"/>
      <c r="J37" s="4">
        <v>94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23.5</v>
      </c>
    </row>
    <row r="38" spans="2:17" x14ac:dyDescent="0.25">
      <c r="B38" s="6">
        <v>30</v>
      </c>
      <c r="C38" s="3" t="s">
        <v>110</v>
      </c>
      <c r="D38" s="25" t="s">
        <v>111</v>
      </c>
      <c r="E38" s="25"/>
      <c r="F38" s="25"/>
      <c r="G38" s="25"/>
      <c r="H38" s="25"/>
      <c r="I38" s="25"/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22.5</v>
      </c>
    </row>
    <row r="39" spans="2:17" x14ac:dyDescent="0.25">
      <c r="B39" s="6">
        <v>31</v>
      </c>
      <c r="C39" s="3" t="s">
        <v>112</v>
      </c>
      <c r="D39" s="25" t="s">
        <v>113</v>
      </c>
      <c r="E39" s="25"/>
      <c r="F39" s="25"/>
      <c r="G39" s="25"/>
      <c r="H39" s="25"/>
      <c r="I39" s="25"/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25</v>
      </c>
    </row>
    <row r="40" spans="2:17" x14ac:dyDescent="0.25">
      <c r="B40" s="6">
        <v>32</v>
      </c>
      <c r="C40" s="3" t="s">
        <v>114</v>
      </c>
      <c r="D40" s="25" t="s">
        <v>115</v>
      </c>
      <c r="E40" s="25"/>
      <c r="F40" s="25"/>
      <c r="G40" s="25"/>
      <c r="H40" s="25"/>
      <c r="I40" s="25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25</v>
      </c>
    </row>
    <row r="41" spans="2:17" x14ac:dyDescent="0.25">
      <c r="B41" s="6">
        <v>33</v>
      </c>
      <c r="C41" s="3" t="s">
        <v>116</v>
      </c>
      <c r="D41" s="25" t="s">
        <v>117</v>
      </c>
      <c r="E41" s="25"/>
      <c r="F41" s="25"/>
      <c r="G41" s="25"/>
      <c r="H41" s="25"/>
      <c r="I41" s="25"/>
      <c r="J41" s="4">
        <v>94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23.5</v>
      </c>
    </row>
    <row r="42" spans="2:17" x14ac:dyDescent="0.25">
      <c r="B42" s="6">
        <v>34</v>
      </c>
      <c r="C42" s="3" t="s">
        <v>118</v>
      </c>
      <c r="D42" s="40" t="s">
        <v>119</v>
      </c>
      <c r="E42" s="41"/>
      <c r="F42" s="41"/>
      <c r="G42" s="41"/>
      <c r="H42" s="41"/>
      <c r="I42" s="42"/>
      <c r="J42" s="4">
        <v>81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20.25</v>
      </c>
    </row>
    <row r="43" spans="2:17" x14ac:dyDescent="0.25">
      <c r="B43" s="6">
        <v>35</v>
      </c>
      <c r="C43" s="3" t="s">
        <v>120</v>
      </c>
      <c r="D43" s="25" t="s">
        <v>121</v>
      </c>
      <c r="E43" s="25"/>
      <c r="F43" s="25"/>
      <c r="G43" s="25"/>
      <c r="H43" s="25"/>
      <c r="I43" s="25"/>
      <c r="J43" s="4">
        <v>84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>SUM(J43:P43)/4</f>
        <v>21</v>
      </c>
    </row>
    <row r="44" spans="2:17" x14ac:dyDescent="0.25">
      <c r="B44" s="6"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 t="shared" ref="J54:P54" si="1">COUNTIF(J9:J53,"&gt;=70")</f>
        <v>32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 t="shared" ref="J55:Q55" si="2">COUNTIF(J9:J53,"&lt;70")</f>
        <v>3</v>
      </c>
      <c r="K55" s="12">
        <f t="shared" si="2"/>
        <v>35</v>
      </c>
      <c r="L55" s="12">
        <f t="shared" si="2"/>
        <v>35</v>
      </c>
      <c r="M55" s="12">
        <f t="shared" si="2"/>
        <v>35</v>
      </c>
      <c r="N55" s="12">
        <f t="shared" si="2"/>
        <v>35</v>
      </c>
      <c r="O55" s="12">
        <f t="shared" si="2"/>
        <v>35</v>
      </c>
      <c r="P55" s="12">
        <f t="shared" si="2"/>
        <v>35</v>
      </c>
      <c r="Q55" s="12">
        <f t="shared" si="2"/>
        <v>35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 t="shared" ref="J56:Q56" si="3">COUNT(J9:J53)</f>
        <v>35</v>
      </c>
      <c r="K56" s="12">
        <f t="shared" si="3"/>
        <v>35</v>
      </c>
      <c r="L56" s="12">
        <f t="shared" si="3"/>
        <v>35</v>
      </c>
      <c r="M56" s="12">
        <f t="shared" si="3"/>
        <v>35</v>
      </c>
      <c r="N56" s="12">
        <f t="shared" si="3"/>
        <v>35</v>
      </c>
      <c r="O56" s="12">
        <f t="shared" si="3"/>
        <v>35</v>
      </c>
      <c r="P56" s="12">
        <f t="shared" si="3"/>
        <v>35</v>
      </c>
      <c r="Q56" s="12">
        <f t="shared" si="3"/>
        <v>35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0.91428571428571426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8.5714285714285715E-2</v>
      </c>
      <c r="K58" s="13">
        <f t="shared" ref="K58:Q58" si="5">K55/K56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43" t="s">
        <v>191</v>
      </c>
      <c r="K4" s="43"/>
      <c r="M4" t="s">
        <v>2</v>
      </c>
      <c r="N4" s="27">
        <v>45721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125</v>
      </c>
      <c r="D9" s="25" t="s">
        <v>126</v>
      </c>
      <c r="E9" s="25"/>
      <c r="F9" s="25"/>
      <c r="G9" s="25"/>
      <c r="H9" s="25"/>
      <c r="I9" s="25"/>
      <c r="J9" s="4">
        <v>96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24</v>
      </c>
    </row>
    <row r="10" spans="2:18" x14ac:dyDescent="0.25">
      <c r="B10" s="6">
        <f>B9+1</f>
        <v>2</v>
      </c>
      <c r="C10" s="3" t="s">
        <v>127</v>
      </c>
      <c r="D10" s="25" t="s">
        <v>128</v>
      </c>
      <c r="E10" s="25"/>
      <c r="F10" s="25"/>
      <c r="G10" s="25"/>
      <c r="H10" s="25"/>
      <c r="I10" s="2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SUM(J10:P10)/4</f>
        <v>20</v>
      </c>
    </row>
    <row r="11" spans="2:18" x14ac:dyDescent="0.25">
      <c r="B11" s="6">
        <f t="shared" ref="B11:B53" si="1">B10+1</f>
        <v>3</v>
      </c>
      <c r="C11" s="3" t="s">
        <v>129</v>
      </c>
      <c r="D11" s="25" t="s">
        <v>130</v>
      </c>
      <c r="E11" s="25"/>
      <c r="F11" s="25"/>
      <c r="G11" s="25"/>
      <c r="H11" s="25"/>
      <c r="I11" s="25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</v>
      </c>
    </row>
    <row r="12" spans="2:18" x14ac:dyDescent="0.25">
      <c r="B12" s="6">
        <f t="shared" si="1"/>
        <v>4</v>
      </c>
      <c r="C12" s="3" t="s">
        <v>131</v>
      </c>
      <c r="D12" s="25" t="s">
        <v>132</v>
      </c>
      <c r="E12" s="25"/>
      <c r="F12" s="25"/>
      <c r="G12" s="25"/>
      <c r="H12" s="25"/>
      <c r="I12" s="25"/>
      <c r="J12" s="4">
        <v>93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23.25</v>
      </c>
    </row>
    <row r="13" spans="2:18" x14ac:dyDescent="0.25">
      <c r="B13" s="6">
        <f t="shared" si="1"/>
        <v>5</v>
      </c>
      <c r="C13" s="3" t="s">
        <v>133</v>
      </c>
      <c r="D13" s="40" t="s">
        <v>134</v>
      </c>
      <c r="E13" s="41"/>
      <c r="F13" s="41"/>
      <c r="G13" s="41"/>
      <c r="H13" s="41"/>
      <c r="I13" s="42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3" t="s">
        <v>135</v>
      </c>
      <c r="D14" s="25" t="s">
        <v>136</v>
      </c>
      <c r="E14" s="25"/>
      <c r="F14" s="25"/>
      <c r="G14" s="25"/>
      <c r="H14" s="25"/>
      <c r="I14" s="25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23.75</v>
      </c>
    </row>
    <row r="15" spans="2:18" x14ac:dyDescent="0.25">
      <c r="B15" s="6">
        <f t="shared" si="1"/>
        <v>7</v>
      </c>
      <c r="C15" s="3" t="s">
        <v>137</v>
      </c>
      <c r="D15" s="25" t="s">
        <v>138</v>
      </c>
      <c r="E15" s="25"/>
      <c r="F15" s="25"/>
      <c r="G15" s="25"/>
      <c r="H15" s="25"/>
      <c r="I15" s="25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18.75</v>
      </c>
    </row>
    <row r="16" spans="2:18" x14ac:dyDescent="0.25">
      <c r="B16" s="6">
        <f t="shared" si="1"/>
        <v>8</v>
      </c>
      <c r="C16" s="3" t="s">
        <v>139</v>
      </c>
      <c r="D16" s="25" t="s">
        <v>140</v>
      </c>
      <c r="E16" s="25"/>
      <c r="F16" s="25"/>
      <c r="G16" s="25"/>
      <c r="H16" s="25"/>
      <c r="I16" s="25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3" t="s">
        <v>141</v>
      </c>
      <c r="D17" s="25" t="s">
        <v>142</v>
      </c>
      <c r="E17" s="25"/>
      <c r="F17" s="25"/>
      <c r="G17" s="25"/>
      <c r="H17" s="25"/>
      <c r="I17" s="25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22.5</v>
      </c>
    </row>
    <row r="18" spans="2:17" x14ac:dyDescent="0.25">
      <c r="B18" s="6">
        <f t="shared" si="1"/>
        <v>10</v>
      </c>
      <c r="C18" s="3" t="s">
        <v>143</v>
      </c>
      <c r="D18" s="25" t="s">
        <v>144</v>
      </c>
      <c r="E18" s="25"/>
      <c r="F18" s="25"/>
      <c r="G18" s="25"/>
      <c r="H18" s="25"/>
      <c r="I18" s="25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</v>
      </c>
    </row>
    <row r="19" spans="2:17" x14ac:dyDescent="0.25">
      <c r="B19" s="6">
        <f t="shared" si="1"/>
        <v>11</v>
      </c>
      <c r="C19" s="3" t="s">
        <v>145</v>
      </c>
      <c r="D19" s="25" t="s">
        <v>146</v>
      </c>
      <c r="E19" s="25"/>
      <c r="F19" s="25"/>
      <c r="G19" s="25"/>
      <c r="H19" s="25"/>
      <c r="I19" s="25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</v>
      </c>
    </row>
    <row r="20" spans="2:17" x14ac:dyDescent="0.25">
      <c r="B20" s="6">
        <f t="shared" si="1"/>
        <v>12</v>
      </c>
      <c r="C20" s="3" t="s">
        <v>147</v>
      </c>
      <c r="D20" s="25" t="s">
        <v>148</v>
      </c>
      <c r="E20" s="25"/>
      <c r="F20" s="25"/>
      <c r="G20" s="25"/>
      <c r="H20" s="25"/>
      <c r="I20" s="25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22.5</v>
      </c>
    </row>
    <row r="21" spans="2:17" x14ac:dyDescent="0.25">
      <c r="B21" s="6">
        <f t="shared" si="1"/>
        <v>13</v>
      </c>
      <c r="C21" s="3" t="s">
        <v>149</v>
      </c>
      <c r="D21" s="25" t="s">
        <v>150</v>
      </c>
      <c r="E21" s="25"/>
      <c r="F21" s="25"/>
      <c r="G21" s="25"/>
      <c r="H21" s="25"/>
      <c r="I21" s="25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23.75</v>
      </c>
    </row>
    <row r="22" spans="2:17" x14ac:dyDescent="0.25">
      <c r="B22" s="6">
        <f t="shared" si="1"/>
        <v>14</v>
      </c>
      <c r="C22" s="3" t="s">
        <v>151</v>
      </c>
      <c r="D22" s="25" t="s">
        <v>152</v>
      </c>
      <c r="E22" s="25"/>
      <c r="F22" s="25"/>
      <c r="G22" s="25"/>
      <c r="H22" s="25"/>
      <c r="I22" s="25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</v>
      </c>
    </row>
    <row r="23" spans="2:17" x14ac:dyDescent="0.25">
      <c r="B23" s="6">
        <f t="shared" si="1"/>
        <v>15</v>
      </c>
      <c r="C23" s="3" t="s">
        <v>153</v>
      </c>
      <c r="D23" s="25" t="s">
        <v>154</v>
      </c>
      <c r="E23" s="25"/>
      <c r="F23" s="25"/>
      <c r="G23" s="25"/>
      <c r="H23" s="25"/>
      <c r="I23" s="25"/>
      <c r="J23" s="4">
        <v>97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24.25</v>
      </c>
    </row>
    <row r="24" spans="2:17" x14ac:dyDescent="0.25">
      <c r="B24" s="6">
        <f t="shared" si="1"/>
        <v>16</v>
      </c>
      <c r="C24" s="3" t="s">
        <v>155</v>
      </c>
      <c r="D24" s="25" t="s">
        <v>156</v>
      </c>
      <c r="E24" s="25"/>
      <c r="F24" s="25"/>
      <c r="G24" s="25"/>
      <c r="H24" s="25"/>
      <c r="I24" s="25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</v>
      </c>
    </row>
    <row r="25" spans="2:17" x14ac:dyDescent="0.25">
      <c r="B25" s="6">
        <f t="shared" si="1"/>
        <v>17</v>
      </c>
      <c r="C25" s="3" t="s">
        <v>157</v>
      </c>
      <c r="D25" s="25" t="s">
        <v>158</v>
      </c>
      <c r="E25" s="25"/>
      <c r="F25" s="25"/>
      <c r="G25" s="25"/>
      <c r="H25" s="25"/>
      <c r="I25" s="25"/>
      <c r="J25" s="4">
        <v>76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19</v>
      </c>
    </row>
    <row r="26" spans="2:17" x14ac:dyDescent="0.25">
      <c r="B26" s="6">
        <f t="shared" si="1"/>
        <v>18</v>
      </c>
      <c r="C26" s="3" t="s">
        <v>159</v>
      </c>
      <c r="D26" s="25" t="s">
        <v>160</v>
      </c>
      <c r="E26" s="25"/>
      <c r="F26" s="25"/>
      <c r="G26" s="25"/>
      <c r="H26" s="25"/>
      <c r="I26" s="25"/>
      <c r="J26" s="4">
        <v>93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23.25</v>
      </c>
    </row>
    <row r="27" spans="2:17" x14ac:dyDescent="0.25">
      <c r="B27" s="6">
        <f t="shared" si="1"/>
        <v>19</v>
      </c>
      <c r="C27" s="3" t="s">
        <v>161</v>
      </c>
      <c r="D27" s="25" t="s">
        <v>162</v>
      </c>
      <c r="E27" s="25"/>
      <c r="F27" s="25"/>
      <c r="G27" s="25"/>
      <c r="H27" s="25"/>
      <c r="I27" s="2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163</v>
      </c>
      <c r="D28" s="25" t="s">
        <v>164</v>
      </c>
      <c r="E28" s="25"/>
      <c r="F28" s="25"/>
      <c r="G28" s="25"/>
      <c r="H28" s="25"/>
      <c r="I28" s="25"/>
      <c r="J28" s="4">
        <v>96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</v>
      </c>
    </row>
    <row r="29" spans="2:17" x14ac:dyDescent="0.25">
      <c r="B29" s="6">
        <f t="shared" si="1"/>
        <v>21</v>
      </c>
      <c r="C29" s="3" t="s">
        <v>165</v>
      </c>
      <c r="D29" s="25" t="s">
        <v>166</v>
      </c>
      <c r="E29" s="25"/>
      <c r="F29" s="25"/>
      <c r="G29" s="25"/>
      <c r="H29" s="25"/>
      <c r="I29" s="25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</v>
      </c>
    </row>
    <row r="30" spans="2:17" x14ac:dyDescent="0.25">
      <c r="B30" s="6">
        <f t="shared" si="1"/>
        <v>22</v>
      </c>
      <c r="C30" s="3" t="s">
        <v>167</v>
      </c>
      <c r="D30" s="25" t="s">
        <v>168</v>
      </c>
      <c r="E30" s="25"/>
      <c r="F30" s="25"/>
      <c r="G30" s="25"/>
      <c r="H30" s="25"/>
      <c r="I30" s="25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</v>
      </c>
    </row>
    <row r="31" spans="2:17" x14ac:dyDescent="0.25">
      <c r="B31" s="6">
        <f t="shared" si="1"/>
        <v>23</v>
      </c>
      <c r="C31" s="3" t="s">
        <v>169</v>
      </c>
      <c r="D31" s="25" t="s">
        <v>170</v>
      </c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" t="s">
        <v>171</v>
      </c>
      <c r="D32" s="25" t="s">
        <v>172</v>
      </c>
      <c r="E32" s="25"/>
      <c r="F32" s="25"/>
      <c r="G32" s="25"/>
      <c r="H32" s="25"/>
      <c r="I32" s="25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25</v>
      </c>
    </row>
    <row r="33" spans="2:17" x14ac:dyDescent="0.25">
      <c r="B33" s="6">
        <f t="shared" si="1"/>
        <v>25</v>
      </c>
      <c r="C33" s="3" t="s">
        <v>173</v>
      </c>
      <c r="D33" s="25" t="s">
        <v>174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3" t="s">
        <v>175</v>
      </c>
      <c r="D34" s="25" t="s">
        <v>176</v>
      </c>
      <c r="E34" s="25"/>
      <c r="F34" s="25"/>
      <c r="G34" s="25"/>
      <c r="H34" s="25"/>
      <c r="I34" s="25"/>
      <c r="J34" s="4">
        <v>93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23.25</v>
      </c>
    </row>
    <row r="35" spans="2:17" x14ac:dyDescent="0.25">
      <c r="B35" s="6">
        <f t="shared" si="1"/>
        <v>27</v>
      </c>
      <c r="C35" s="3" t="s">
        <v>177</v>
      </c>
      <c r="D35" s="25" t="s">
        <v>178</v>
      </c>
      <c r="E35" s="25"/>
      <c r="F35" s="25"/>
      <c r="G35" s="25"/>
      <c r="H35" s="25"/>
      <c r="I35" s="25"/>
      <c r="J35" s="4">
        <v>91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22.75</v>
      </c>
    </row>
    <row r="36" spans="2:17" x14ac:dyDescent="0.25">
      <c r="B36" s="6">
        <f t="shared" si="1"/>
        <v>28</v>
      </c>
      <c r="C36" s="3" t="s">
        <v>179</v>
      </c>
      <c r="D36" s="25" t="s">
        <v>180</v>
      </c>
      <c r="E36" s="25"/>
      <c r="F36" s="25"/>
      <c r="G36" s="25"/>
      <c r="H36" s="25"/>
      <c r="I36" s="25"/>
      <c r="J36" s="4">
        <v>81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20.25</v>
      </c>
    </row>
    <row r="37" spans="2:17" x14ac:dyDescent="0.25">
      <c r="B37" s="6">
        <f t="shared" si="1"/>
        <v>29</v>
      </c>
      <c r="C37" s="3" t="s">
        <v>181</v>
      </c>
      <c r="D37" s="25" t="s">
        <v>182</v>
      </c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C38" s="3" t="s">
        <v>183</v>
      </c>
      <c r="D38" s="25" t="s">
        <v>184</v>
      </c>
      <c r="E38" s="25"/>
      <c r="F38" s="25"/>
      <c r="G38" s="25"/>
      <c r="H38" s="25"/>
      <c r="I38" s="25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25</v>
      </c>
    </row>
    <row r="39" spans="2:17" x14ac:dyDescent="0.25">
      <c r="B39" s="6">
        <f t="shared" si="1"/>
        <v>31</v>
      </c>
      <c r="C39" s="3" t="s">
        <v>185</v>
      </c>
      <c r="D39" s="25" t="s">
        <v>186</v>
      </c>
      <c r="E39" s="25"/>
      <c r="F39" s="25"/>
      <c r="G39" s="25"/>
      <c r="H39" s="25"/>
      <c r="I39" s="25"/>
      <c r="J39" s="4">
        <v>90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22.5</v>
      </c>
    </row>
    <row r="40" spans="2:17" x14ac:dyDescent="0.25">
      <c r="B40" s="6">
        <f t="shared" si="1"/>
        <v>32</v>
      </c>
      <c r="C40" s="3" t="s">
        <v>187</v>
      </c>
      <c r="D40" s="40" t="s">
        <v>188</v>
      </c>
      <c r="E40" s="41"/>
      <c r="F40" s="41"/>
      <c r="G40" s="41"/>
      <c r="H40" s="41"/>
      <c r="I40" s="42"/>
      <c r="J40" s="4">
        <v>91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22.75</v>
      </c>
    </row>
    <row r="41" spans="2:17" x14ac:dyDescent="0.25">
      <c r="B41" s="6">
        <f t="shared" si="1"/>
        <v>33</v>
      </c>
      <c r="C41" s="3" t="s">
        <v>189</v>
      </c>
      <c r="D41" s="40" t="s">
        <v>190</v>
      </c>
      <c r="E41" s="41"/>
      <c r="F41" s="41"/>
      <c r="G41" s="41"/>
      <c r="H41" s="41"/>
      <c r="I41" s="42"/>
      <c r="J41" s="4">
        <v>80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29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4">COUNTIF(K9:K53,"&lt;70")</f>
        <v>33</v>
      </c>
      <c r="L55" s="12">
        <f t="shared" si="4"/>
        <v>33</v>
      </c>
      <c r="M55" s="12">
        <f t="shared" si="4"/>
        <v>33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33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0.87878787878787878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0.12121212121212122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Q9" sqref="Q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251</v>
      </c>
      <c r="E4" s="24"/>
      <c r="F4" s="24"/>
      <c r="G4" s="24"/>
      <c r="I4" t="s">
        <v>1</v>
      </c>
      <c r="J4" s="26" t="s">
        <v>252</v>
      </c>
      <c r="K4" s="26"/>
      <c r="M4" t="s">
        <v>2</v>
      </c>
      <c r="N4" s="27">
        <v>45721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253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192</v>
      </c>
      <c r="D9" s="25" t="s">
        <v>193</v>
      </c>
      <c r="E9" s="25"/>
      <c r="F9" s="25"/>
      <c r="G9" s="25"/>
      <c r="H9" s="25"/>
      <c r="I9" s="4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</row>
    <row r="10" spans="2:18" x14ac:dyDescent="0.25">
      <c r="B10" s="6">
        <f>B9+1</f>
        <v>2</v>
      </c>
      <c r="C10" s="3" t="s">
        <v>194</v>
      </c>
      <c r="D10" s="25" t="s">
        <v>195</v>
      </c>
      <c r="E10" s="25"/>
      <c r="F10" s="25"/>
      <c r="G10" s="25"/>
      <c r="H10" s="25"/>
      <c r="I10" s="4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SUM(J10:P10)/4</f>
        <v>0</v>
      </c>
    </row>
    <row r="11" spans="2:18" x14ac:dyDescent="0.25">
      <c r="B11" s="6">
        <f t="shared" ref="B11:B53" si="1">B10+1</f>
        <v>3</v>
      </c>
      <c r="C11" s="3" t="s">
        <v>196</v>
      </c>
      <c r="D11" s="25" t="s">
        <v>197</v>
      </c>
      <c r="E11" s="25"/>
      <c r="F11" s="25"/>
      <c r="G11" s="25"/>
      <c r="H11" s="25"/>
      <c r="I11" s="4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 t="s">
        <v>198</v>
      </c>
      <c r="D12" s="25" t="s">
        <v>199</v>
      </c>
      <c r="E12" s="25"/>
      <c r="F12" s="25"/>
      <c r="G12" s="25"/>
      <c r="H12" s="25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200</v>
      </c>
      <c r="D13" s="25" t="s">
        <v>201</v>
      </c>
      <c r="E13" s="25"/>
      <c r="F13" s="25"/>
      <c r="G13" s="25"/>
      <c r="H13" s="25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202</v>
      </c>
      <c r="D14" s="25" t="s">
        <v>203</v>
      </c>
      <c r="E14" s="25"/>
      <c r="F14" s="25"/>
      <c r="G14" s="25"/>
      <c r="H14" s="25"/>
      <c r="I14" s="4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 t="s">
        <v>204</v>
      </c>
      <c r="D15" s="25" t="s">
        <v>205</v>
      </c>
      <c r="E15" s="25"/>
      <c r="F15" s="25"/>
      <c r="G15" s="25"/>
      <c r="H15" s="25"/>
      <c r="I15" s="4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 t="s">
        <v>206</v>
      </c>
      <c r="D16" s="25" t="s">
        <v>207</v>
      </c>
      <c r="E16" s="25"/>
      <c r="F16" s="25"/>
      <c r="G16" s="25"/>
      <c r="H16" s="25"/>
      <c r="I16" s="4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208</v>
      </c>
      <c r="D17" s="44" t="s">
        <v>209</v>
      </c>
      <c r="E17" s="44"/>
      <c r="F17" s="44"/>
      <c r="G17" s="44"/>
      <c r="H17" s="44"/>
      <c r="I17" s="4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 t="s">
        <v>210</v>
      </c>
      <c r="D18" s="25" t="s">
        <v>211</v>
      </c>
      <c r="E18" s="25"/>
      <c r="F18" s="25"/>
      <c r="G18" s="25"/>
      <c r="H18" s="25"/>
      <c r="I18" s="4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 t="s">
        <v>212</v>
      </c>
      <c r="D19" s="25" t="s">
        <v>213</v>
      </c>
      <c r="E19" s="25"/>
      <c r="F19" s="25"/>
      <c r="G19" s="25"/>
      <c r="H19" s="25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214</v>
      </c>
      <c r="D20" s="25" t="s">
        <v>215</v>
      </c>
      <c r="E20" s="25"/>
      <c r="F20" s="25"/>
      <c r="G20" s="25"/>
      <c r="H20" s="25"/>
      <c r="I20" s="4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216</v>
      </c>
      <c r="D21" s="25" t="s">
        <v>217</v>
      </c>
      <c r="E21" s="25"/>
      <c r="F21" s="25"/>
      <c r="G21" s="25"/>
      <c r="H21" s="25"/>
      <c r="I21" s="4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218</v>
      </c>
      <c r="D22" s="25" t="s">
        <v>219</v>
      </c>
      <c r="E22" s="25"/>
      <c r="F22" s="25"/>
      <c r="G22" s="25"/>
      <c r="H22" s="25"/>
      <c r="I22" s="4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" t="s">
        <v>220</v>
      </c>
      <c r="D23" s="25" t="s">
        <v>221</v>
      </c>
      <c r="E23" s="25"/>
      <c r="F23" s="25"/>
      <c r="G23" s="25"/>
      <c r="H23" s="25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3" t="s">
        <v>222</v>
      </c>
      <c r="D24" s="25" t="s">
        <v>223</v>
      </c>
      <c r="E24" s="25"/>
      <c r="F24" s="25"/>
      <c r="G24" s="25"/>
      <c r="H24" s="25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224</v>
      </c>
      <c r="D25" s="25" t="s">
        <v>26</v>
      </c>
      <c r="E25" s="25"/>
      <c r="F25" s="25"/>
      <c r="G25" s="25"/>
      <c r="H25" s="25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3" t="s">
        <v>225</v>
      </c>
      <c r="D26" s="40" t="s">
        <v>226</v>
      </c>
      <c r="E26" s="41"/>
      <c r="F26" s="41"/>
      <c r="G26" s="41"/>
      <c r="H26" s="41"/>
      <c r="I26" s="4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227</v>
      </c>
      <c r="D27" s="25" t="s">
        <v>228</v>
      </c>
      <c r="E27" s="25"/>
      <c r="F27" s="25"/>
      <c r="G27" s="25"/>
      <c r="H27" s="25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229</v>
      </c>
      <c r="D28" s="25" t="s">
        <v>230</v>
      </c>
      <c r="E28" s="25"/>
      <c r="F28" s="25"/>
      <c r="G28" s="25"/>
      <c r="H28" s="25"/>
      <c r="I28" s="4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3" t="s">
        <v>231</v>
      </c>
      <c r="D29" s="25" t="s">
        <v>232</v>
      </c>
      <c r="E29" s="25"/>
      <c r="F29" s="25"/>
      <c r="G29" s="25"/>
      <c r="H29" s="25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 t="s">
        <v>233</v>
      </c>
      <c r="D30" s="25" t="s">
        <v>234</v>
      </c>
      <c r="E30" s="25"/>
      <c r="F30" s="25"/>
      <c r="G30" s="25"/>
      <c r="H30" s="25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3" t="s">
        <v>235</v>
      </c>
      <c r="D31" s="25" t="s">
        <v>236</v>
      </c>
      <c r="E31" s="25"/>
      <c r="F31" s="25"/>
      <c r="G31" s="25"/>
      <c r="H31" s="25"/>
      <c r="I31" s="4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" t="s">
        <v>237</v>
      </c>
      <c r="D32" s="25" t="s">
        <v>238</v>
      </c>
      <c r="E32" s="25"/>
      <c r="F32" s="25"/>
      <c r="G32" s="25"/>
      <c r="H32" s="25"/>
      <c r="I32" s="4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3" t="s">
        <v>239</v>
      </c>
      <c r="D33" s="25" t="s">
        <v>240</v>
      </c>
      <c r="E33" s="25"/>
      <c r="F33" s="25"/>
      <c r="G33" s="25"/>
      <c r="H33" s="25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3" t="s">
        <v>241</v>
      </c>
      <c r="D34" s="25" t="s">
        <v>242</v>
      </c>
      <c r="E34" s="25"/>
      <c r="F34" s="25"/>
      <c r="G34" s="25"/>
      <c r="H34" s="25"/>
      <c r="I34" s="4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3" t="s">
        <v>25</v>
      </c>
      <c r="D35" s="25" t="s">
        <v>27</v>
      </c>
      <c r="E35" s="25"/>
      <c r="F35" s="25"/>
      <c r="G35" s="25"/>
      <c r="H35" s="25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3" t="s">
        <v>243</v>
      </c>
      <c r="D36" s="25" t="s">
        <v>244</v>
      </c>
      <c r="E36" s="25"/>
      <c r="F36" s="25"/>
      <c r="G36" s="25"/>
      <c r="H36" s="25"/>
      <c r="I36" s="40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3" t="s">
        <v>245</v>
      </c>
      <c r="D37" s="25" t="s">
        <v>246</v>
      </c>
      <c r="E37" s="25"/>
      <c r="F37" s="25"/>
      <c r="G37" s="25"/>
      <c r="H37" s="25"/>
      <c r="I37" s="40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C38" s="18" t="s">
        <v>247</v>
      </c>
      <c r="D38" s="25" t="s">
        <v>248</v>
      </c>
      <c r="E38" s="25"/>
      <c r="F38" s="25"/>
      <c r="G38" s="25"/>
      <c r="H38" s="25"/>
      <c r="I38" s="40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C39" s="18" t="s">
        <v>249</v>
      </c>
      <c r="D39" s="25" t="s">
        <v>250</v>
      </c>
      <c r="E39" s="25"/>
      <c r="F39" s="25"/>
      <c r="G39" s="25"/>
      <c r="H39" s="25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31</v>
      </c>
      <c r="K55" s="12">
        <f t="shared" ref="K55:Q55" si="4">COUNTIF(K9:K53,"&lt;70")</f>
        <v>31</v>
      </c>
      <c r="L55" s="12">
        <f t="shared" si="4"/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abSelected="1" zoomScale="98" zoomScaleNormal="98" workbookViewId="0">
      <selection activeCell="U15" sqref="U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377</v>
      </c>
      <c r="E4" s="24"/>
      <c r="F4" s="24"/>
      <c r="G4" s="24"/>
      <c r="I4" t="s">
        <v>1</v>
      </c>
      <c r="J4" s="26" t="s">
        <v>378</v>
      </c>
      <c r="K4" s="26"/>
      <c r="M4" t="s">
        <v>2</v>
      </c>
      <c r="N4" s="27">
        <v>45721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342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254</v>
      </c>
      <c r="D9" s="46" t="s">
        <v>255</v>
      </c>
      <c r="E9" s="47"/>
      <c r="F9" s="47"/>
      <c r="G9" s="47"/>
      <c r="H9" s="47"/>
      <c r="I9" s="48"/>
      <c r="J9" s="4">
        <v>82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20.5</v>
      </c>
    </row>
    <row r="10" spans="2:18" x14ac:dyDescent="0.25">
      <c r="B10" s="6">
        <f>B9+1</f>
        <v>2</v>
      </c>
      <c r="C10" s="3" t="s">
        <v>30</v>
      </c>
      <c r="D10" s="45" t="s">
        <v>256</v>
      </c>
      <c r="E10" s="45"/>
      <c r="F10" s="45"/>
      <c r="G10" s="45"/>
      <c r="H10" s="45"/>
      <c r="I10" s="45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SUM(J10:P10)/4</f>
        <v>25</v>
      </c>
    </row>
    <row r="11" spans="2:18" x14ac:dyDescent="0.25">
      <c r="B11" s="6">
        <f t="shared" ref="B11:B53" si="1">B10+1</f>
        <v>3</v>
      </c>
      <c r="C11" s="3" t="s">
        <v>257</v>
      </c>
      <c r="D11" s="45" t="s">
        <v>258</v>
      </c>
      <c r="E11" s="45"/>
      <c r="F11" s="45"/>
      <c r="G11" s="45"/>
      <c r="H11" s="45"/>
      <c r="I11" s="45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22.5</v>
      </c>
    </row>
    <row r="12" spans="2:18" x14ac:dyDescent="0.25">
      <c r="B12" s="6">
        <f t="shared" si="1"/>
        <v>4</v>
      </c>
      <c r="C12" s="3" t="s">
        <v>259</v>
      </c>
      <c r="D12" s="45" t="s">
        <v>260</v>
      </c>
      <c r="E12" s="45"/>
      <c r="F12" s="45"/>
      <c r="G12" s="45"/>
      <c r="H12" s="45"/>
      <c r="I12" s="45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23.75</v>
      </c>
    </row>
    <row r="13" spans="2:18" x14ac:dyDescent="0.25">
      <c r="B13" s="6">
        <f t="shared" si="1"/>
        <v>5</v>
      </c>
      <c r="C13" s="3" t="s">
        <v>261</v>
      </c>
      <c r="D13" s="45" t="s">
        <v>262</v>
      </c>
      <c r="E13" s="45"/>
      <c r="F13" s="45"/>
      <c r="G13" s="45"/>
      <c r="H13" s="45"/>
      <c r="I13" s="45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3" t="s">
        <v>202</v>
      </c>
      <c r="D14" s="45" t="s">
        <v>263</v>
      </c>
      <c r="E14" s="45"/>
      <c r="F14" s="45"/>
      <c r="G14" s="45"/>
      <c r="H14" s="45"/>
      <c r="I14" s="45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21.25</v>
      </c>
    </row>
    <row r="15" spans="2:18" x14ac:dyDescent="0.25">
      <c r="B15" s="6">
        <f t="shared" si="1"/>
        <v>7</v>
      </c>
      <c r="C15" s="3" t="s">
        <v>206</v>
      </c>
      <c r="D15" s="45" t="s">
        <v>207</v>
      </c>
      <c r="E15" s="45"/>
      <c r="F15" s="45"/>
      <c r="G15" s="45"/>
      <c r="H15" s="45"/>
      <c r="I15" s="45"/>
      <c r="J15" s="4">
        <v>97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24.25</v>
      </c>
    </row>
    <row r="16" spans="2:18" x14ac:dyDescent="0.25">
      <c r="B16" s="6">
        <f t="shared" si="1"/>
        <v>8</v>
      </c>
      <c r="C16" s="3" t="s">
        <v>31</v>
      </c>
      <c r="D16" s="45" t="s">
        <v>32</v>
      </c>
      <c r="E16" s="45"/>
      <c r="F16" s="45"/>
      <c r="G16" s="45"/>
      <c r="H16" s="45"/>
      <c r="I16" s="45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9" x14ac:dyDescent="0.25">
      <c r="B17" s="6">
        <f t="shared" si="1"/>
        <v>9</v>
      </c>
      <c r="C17" s="3" t="s">
        <v>33</v>
      </c>
      <c r="D17" s="45" t="s">
        <v>34</v>
      </c>
      <c r="E17" s="45"/>
      <c r="F17" s="45"/>
      <c r="G17" s="45"/>
      <c r="H17" s="45"/>
      <c r="I17" s="45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23.5</v>
      </c>
    </row>
    <row r="18" spans="2:19" x14ac:dyDescent="0.25">
      <c r="B18" s="6">
        <f t="shared" si="1"/>
        <v>10</v>
      </c>
      <c r="C18" s="3" t="s">
        <v>35</v>
      </c>
      <c r="D18" s="45" t="s">
        <v>36</v>
      </c>
      <c r="E18" s="45"/>
      <c r="F18" s="45"/>
      <c r="G18" s="45"/>
      <c r="H18" s="45"/>
      <c r="I18" s="45"/>
      <c r="J18" s="4">
        <v>97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24.25</v>
      </c>
    </row>
    <row r="19" spans="2:19" x14ac:dyDescent="0.25">
      <c r="B19" s="6">
        <f t="shared" si="1"/>
        <v>11</v>
      </c>
      <c r="C19" s="3" t="s">
        <v>264</v>
      </c>
      <c r="D19" s="45" t="s">
        <v>265</v>
      </c>
      <c r="E19" s="45"/>
      <c r="F19" s="45"/>
      <c r="G19" s="45"/>
      <c r="H19" s="45"/>
      <c r="I19" s="45"/>
      <c r="J19" s="4">
        <v>97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24.25</v>
      </c>
    </row>
    <row r="20" spans="2:19" x14ac:dyDescent="0.25">
      <c r="B20" s="6">
        <f t="shared" si="1"/>
        <v>12</v>
      </c>
      <c r="C20" s="3" t="s">
        <v>266</v>
      </c>
      <c r="D20" s="45" t="s">
        <v>267</v>
      </c>
      <c r="E20" s="45"/>
      <c r="F20" s="45"/>
      <c r="G20" s="45"/>
      <c r="H20" s="45"/>
      <c r="I20" s="45"/>
      <c r="J20" s="4">
        <v>97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24.25</v>
      </c>
    </row>
    <row r="21" spans="2:19" x14ac:dyDescent="0.25">
      <c r="B21" s="6">
        <f t="shared" si="1"/>
        <v>13</v>
      </c>
      <c r="C21" s="3" t="s">
        <v>268</v>
      </c>
      <c r="D21" s="46" t="s">
        <v>269</v>
      </c>
      <c r="E21" s="47"/>
      <c r="F21" s="47"/>
      <c r="G21" s="47"/>
      <c r="H21" s="47"/>
      <c r="I21" s="48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20.5</v>
      </c>
    </row>
    <row r="22" spans="2:19" x14ac:dyDescent="0.25">
      <c r="B22" s="6">
        <f t="shared" si="1"/>
        <v>14</v>
      </c>
      <c r="C22" s="3" t="s">
        <v>37</v>
      </c>
      <c r="D22" s="45" t="s">
        <v>270</v>
      </c>
      <c r="E22" s="45"/>
      <c r="F22" s="45"/>
      <c r="G22" s="45"/>
      <c r="H22" s="45"/>
      <c r="I22" s="45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23.75</v>
      </c>
    </row>
    <row r="23" spans="2:19" x14ac:dyDescent="0.25">
      <c r="B23" s="6">
        <f t="shared" si="1"/>
        <v>15</v>
      </c>
      <c r="C23" s="3" t="s">
        <v>271</v>
      </c>
      <c r="D23" s="46" t="s">
        <v>272</v>
      </c>
      <c r="E23" s="47"/>
      <c r="F23" s="47"/>
      <c r="G23" s="47"/>
      <c r="H23" s="47"/>
      <c r="I23" s="48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18.75</v>
      </c>
    </row>
    <row r="24" spans="2:19" x14ac:dyDescent="0.25">
      <c r="B24" s="6">
        <f t="shared" si="1"/>
        <v>16</v>
      </c>
      <c r="C24" s="3" t="s">
        <v>273</v>
      </c>
      <c r="D24" s="45" t="s">
        <v>274</v>
      </c>
      <c r="E24" s="45"/>
      <c r="F24" s="45"/>
      <c r="G24" s="45"/>
      <c r="H24" s="45"/>
      <c r="I24" s="45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23.75</v>
      </c>
    </row>
    <row r="25" spans="2:19" x14ac:dyDescent="0.25">
      <c r="B25" s="6">
        <f t="shared" si="1"/>
        <v>17</v>
      </c>
      <c r="C25" s="3" t="s">
        <v>275</v>
      </c>
      <c r="D25" s="45" t="s">
        <v>276</v>
      </c>
      <c r="E25" s="45"/>
      <c r="F25" s="45"/>
      <c r="G25" s="45"/>
      <c r="H25" s="45"/>
      <c r="I25" s="45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  <c r="S25" s="17"/>
    </row>
    <row r="26" spans="2:19" x14ac:dyDescent="0.25">
      <c r="B26" s="6">
        <f t="shared" si="1"/>
        <v>18</v>
      </c>
      <c r="C26" s="3" t="s">
        <v>38</v>
      </c>
      <c r="D26" s="45" t="s">
        <v>39</v>
      </c>
      <c r="E26" s="45"/>
      <c r="F26" s="45"/>
      <c r="G26" s="45"/>
      <c r="H26" s="45"/>
      <c r="I26" s="45"/>
      <c r="J26" s="4">
        <v>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</v>
      </c>
    </row>
    <row r="27" spans="2:19" x14ac:dyDescent="0.25">
      <c r="B27" s="6">
        <f t="shared" si="1"/>
        <v>19</v>
      </c>
      <c r="C27" s="3" t="s">
        <v>40</v>
      </c>
      <c r="D27" s="45" t="s">
        <v>277</v>
      </c>
      <c r="E27" s="45"/>
      <c r="F27" s="45"/>
      <c r="G27" s="45"/>
      <c r="H27" s="45"/>
      <c r="I27" s="45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</v>
      </c>
      <c r="S27" s="17"/>
    </row>
    <row r="28" spans="2:19" x14ac:dyDescent="0.25">
      <c r="B28" s="6">
        <f t="shared" si="1"/>
        <v>20</v>
      </c>
      <c r="C28" s="3" t="s">
        <v>278</v>
      </c>
      <c r="D28" s="45" t="s">
        <v>279</v>
      </c>
      <c r="E28" s="45"/>
      <c r="F28" s="45"/>
      <c r="G28" s="45"/>
      <c r="H28" s="45"/>
      <c r="I28" s="4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9" x14ac:dyDescent="0.25">
      <c r="B29" s="6">
        <f t="shared" si="1"/>
        <v>21</v>
      </c>
      <c r="C29" s="3" t="s">
        <v>41</v>
      </c>
      <c r="D29" s="45" t="s">
        <v>42</v>
      </c>
      <c r="E29" s="45"/>
      <c r="F29" s="45"/>
      <c r="G29" s="45"/>
      <c r="H29" s="45"/>
      <c r="I29" s="45"/>
      <c r="J29" s="4">
        <v>92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</v>
      </c>
    </row>
    <row r="30" spans="2:19" x14ac:dyDescent="0.25">
      <c r="B30" s="6">
        <f t="shared" si="1"/>
        <v>22</v>
      </c>
      <c r="C30" s="3" t="s">
        <v>43</v>
      </c>
      <c r="D30" s="45" t="s">
        <v>44</v>
      </c>
      <c r="E30" s="45"/>
      <c r="F30" s="45"/>
      <c r="G30" s="45"/>
      <c r="H30" s="45"/>
      <c r="I30" s="45"/>
      <c r="J30" s="4">
        <v>93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23.25</v>
      </c>
    </row>
    <row r="31" spans="2:19" x14ac:dyDescent="0.25">
      <c r="B31" s="6">
        <f t="shared" si="1"/>
        <v>23</v>
      </c>
      <c r="C31" s="3" t="s">
        <v>280</v>
      </c>
      <c r="D31" s="45" t="s">
        <v>281</v>
      </c>
      <c r="E31" s="45"/>
      <c r="F31" s="45"/>
      <c r="G31" s="45"/>
      <c r="H31" s="45"/>
      <c r="I31" s="45"/>
      <c r="J31" s="4">
        <v>86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21.5</v>
      </c>
    </row>
    <row r="32" spans="2:19" x14ac:dyDescent="0.25">
      <c r="B32" s="6">
        <f t="shared" si="1"/>
        <v>24</v>
      </c>
      <c r="C32" s="3" t="s">
        <v>45</v>
      </c>
      <c r="D32" s="45" t="s">
        <v>282</v>
      </c>
      <c r="E32" s="45"/>
      <c r="F32" s="45"/>
      <c r="G32" s="45"/>
      <c r="H32" s="45"/>
      <c r="I32" s="45"/>
      <c r="J32" s="4">
        <v>97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24.25</v>
      </c>
    </row>
    <row r="33" spans="2:17" x14ac:dyDescent="0.25">
      <c r="B33" s="6">
        <f t="shared" si="1"/>
        <v>25</v>
      </c>
      <c r="C33" s="3" t="s">
        <v>46</v>
      </c>
      <c r="D33" s="45" t="s">
        <v>283</v>
      </c>
      <c r="E33" s="45"/>
      <c r="F33" s="45"/>
      <c r="G33" s="45"/>
      <c r="H33" s="45"/>
      <c r="I33" s="45"/>
      <c r="J33" s="4">
        <v>94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23.5</v>
      </c>
    </row>
    <row r="34" spans="2:17" x14ac:dyDescent="0.25">
      <c r="B34" s="6">
        <f t="shared" si="1"/>
        <v>26</v>
      </c>
      <c r="C34" s="3" t="s">
        <v>284</v>
      </c>
      <c r="D34" s="45" t="s">
        <v>285</v>
      </c>
      <c r="E34" s="45"/>
      <c r="F34" s="45"/>
      <c r="G34" s="45"/>
      <c r="H34" s="45"/>
      <c r="I34" s="45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22.5</v>
      </c>
    </row>
    <row r="35" spans="2:17" x14ac:dyDescent="0.25">
      <c r="B35" s="6">
        <f t="shared" si="1"/>
        <v>27</v>
      </c>
      <c r="C35" s="3" t="s">
        <v>286</v>
      </c>
      <c r="D35" s="45" t="s">
        <v>287</v>
      </c>
      <c r="E35" s="45"/>
      <c r="F35" s="45"/>
      <c r="G35" s="45"/>
      <c r="H35" s="45"/>
      <c r="I35" s="45"/>
      <c r="J35" s="4">
        <v>80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25">
      <c r="B36" s="6">
        <f t="shared" si="1"/>
        <v>28</v>
      </c>
      <c r="C36" s="3" t="s">
        <v>47</v>
      </c>
      <c r="D36" s="45" t="s">
        <v>48</v>
      </c>
      <c r="E36" s="45"/>
      <c r="F36" s="45"/>
      <c r="G36" s="45"/>
      <c r="H36" s="45"/>
      <c r="I36" s="45"/>
      <c r="J36" s="4">
        <v>94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23.5</v>
      </c>
    </row>
    <row r="37" spans="2:17" x14ac:dyDescent="0.25">
      <c r="B37" s="6">
        <f t="shared" si="1"/>
        <v>29</v>
      </c>
      <c r="C37" s="3" t="s">
        <v>49</v>
      </c>
      <c r="D37" s="45" t="s">
        <v>50</v>
      </c>
      <c r="E37" s="45"/>
      <c r="F37" s="45"/>
      <c r="G37" s="45"/>
      <c r="H37" s="45"/>
      <c r="I37" s="45"/>
      <c r="J37" s="4">
        <v>97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24.25</v>
      </c>
    </row>
    <row r="38" spans="2:17" x14ac:dyDescent="0.25">
      <c r="B38" s="6">
        <f t="shared" si="1"/>
        <v>30</v>
      </c>
      <c r="C38" s="3" t="s">
        <v>51</v>
      </c>
      <c r="D38" s="45" t="s">
        <v>288</v>
      </c>
      <c r="E38" s="45"/>
      <c r="F38" s="45"/>
      <c r="G38" s="45"/>
      <c r="H38" s="45"/>
      <c r="I38" s="45"/>
      <c r="J38" s="4">
        <v>93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23.25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30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30</v>
      </c>
      <c r="L55" s="12">
        <f t="shared" si="4"/>
        <v>30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2"/>
  <sheetViews>
    <sheetView topLeftCell="A15" zoomScale="112" zoomScaleNormal="112" workbookViewId="0">
      <selection activeCell="J34" sqref="J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0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0" x14ac:dyDescent="0.25">
      <c r="C4" t="s">
        <v>0</v>
      </c>
      <c r="D4" s="24" t="s">
        <v>289</v>
      </c>
      <c r="E4" s="24"/>
      <c r="F4" s="24"/>
      <c r="G4" s="24"/>
      <c r="I4" t="s">
        <v>1</v>
      </c>
      <c r="J4" s="43" t="s">
        <v>290</v>
      </c>
      <c r="K4" s="43"/>
      <c r="M4" t="s">
        <v>2</v>
      </c>
      <c r="N4" s="27">
        <v>45721</v>
      </c>
      <c r="O4" s="2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6" t="s">
        <v>291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v>4</v>
      </c>
    </row>
    <row r="9" spans="2:20" x14ac:dyDescent="0.25">
      <c r="B9" s="6">
        <v>1</v>
      </c>
      <c r="C9" s="3" t="s">
        <v>292</v>
      </c>
      <c r="D9" s="25" t="s">
        <v>293</v>
      </c>
      <c r="E9" s="25"/>
      <c r="F9" s="25"/>
      <c r="G9" s="25"/>
      <c r="H9" s="25"/>
      <c r="I9" s="25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12.5</v>
      </c>
    </row>
    <row r="10" spans="2:20" x14ac:dyDescent="0.25">
      <c r="B10" s="6">
        <f>B9+1</f>
        <v>2</v>
      </c>
      <c r="C10" s="3" t="s">
        <v>294</v>
      </c>
      <c r="D10" s="25" t="s">
        <v>295</v>
      </c>
      <c r="E10" s="25"/>
      <c r="F10" s="25"/>
      <c r="G10" s="25"/>
      <c r="H10" s="25"/>
      <c r="I10" s="25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SUM(J10:P10)/6</f>
        <v>15.5</v>
      </c>
    </row>
    <row r="11" spans="2:20" x14ac:dyDescent="0.25">
      <c r="B11" s="6">
        <f t="shared" ref="B11:B53" si="1">B10+1</f>
        <v>3</v>
      </c>
      <c r="C11" s="3" t="s">
        <v>296</v>
      </c>
      <c r="D11" s="40" t="s">
        <v>297</v>
      </c>
      <c r="E11" s="41"/>
      <c r="F11" s="41"/>
      <c r="G11" s="41"/>
      <c r="H11" s="41"/>
      <c r="I11" s="42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15.666666666666666</v>
      </c>
    </row>
    <row r="12" spans="2:20" x14ac:dyDescent="0.25">
      <c r="B12" s="6">
        <f t="shared" si="1"/>
        <v>4</v>
      </c>
      <c r="C12" s="3" t="s">
        <v>298</v>
      </c>
      <c r="D12" s="25" t="s">
        <v>299</v>
      </c>
      <c r="E12" s="25"/>
      <c r="F12" s="25"/>
      <c r="G12" s="25"/>
      <c r="H12" s="25"/>
      <c r="I12" s="25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15</v>
      </c>
      <c r="T12">
        <v>7</v>
      </c>
    </row>
    <row r="13" spans="2:20" x14ac:dyDescent="0.25">
      <c r="B13" s="6">
        <f t="shared" si="1"/>
        <v>5</v>
      </c>
      <c r="C13" s="3" t="s">
        <v>300</v>
      </c>
      <c r="D13" s="40" t="s">
        <v>301</v>
      </c>
      <c r="E13" s="41"/>
      <c r="F13" s="41"/>
      <c r="G13" s="41"/>
      <c r="H13" s="41"/>
      <c r="I13" s="42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15.333333333333334</v>
      </c>
    </row>
    <row r="14" spans="2:20" x14ac:dyDescent="0.25">
      <c r="B14" s="6">
        <f t="shared" si="1"/>
        <v>6</v>
      </c>
      <c r="C14" s="3" t="s">
        <v>302</v>
      </c>
      <c r="D14" s="25" t="s">
        <v>303</v>
      </c>
      <c r="E14" s="25"/>
      <c r="F14" s="25"/>
      <c r="G14" s="25"/>
      <c r="H14" s="25"/>
      <c r="I14" s="25"/>
      <c r="J14" s="4">
        <v>97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16.166666666666668</v>
      </c>
    </row>
    <row r="15" spans="2:20" x14ac:dyDescent="0.25">
      <c r="B15" s="6">
        <f t="shared" si="1"/>
        <v>7</v>
      </c>
      <c r="C15" s="3" t="s">
        <v>304</v>
      </c>
      <c r="D15" s="25" t="s">
        <v>305</v>
      </c>
      <c r="E15" s="25"/>
      <c r="F15" s="25"/>
      <c r="G15" s="25"/>
      <c r="H15" s="25"/>
      <c r="I15" s="25"/>
      <c r="J15" s="4">
        <v>97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16.166666666666668</v>
      </c>
    </row>
    <row r="16" spans="2:20" x14ac:dyDescent="0.25">
      <c r="B16" s="6">
        <f t="shared" si="1"/>
        <v>8</v>
      </c>
      <c r="C16" s="3" t="s">
        <v>306</v>
      </c>
      <c r="D16" s="25" t="s">
        <v>307</v>
      </c>
      <c r="E16" s="25"/>
      <c r="F16" s="25"/>
      <c r="G16" s="25"/>
      <c r="H16" s="25"/>
      <c r="I16" s="25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16.666666666666668</v>
      </c>
    </row>
    <row r="17" spans="2:17" x14ac:dyDescent="0.25">
      <c r="B17" s="6">
        <f t="shared" si="1"/>
        <v>9</v>
      </c>
      <c r="C17" s="3" t="s">
        <v>308</v>
      </c>
      <c r="D17" s="25" t="s">
        <v>309</v>
      </c>
      <c r="E17" s="25"/>
      <c r="F17" s="25"/>
      <c r="G17" s="25"/>
      <c r="H17" s="25"/>
      <c r="I17" s="25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16.666666666666668</v>
      </c>
    </row>
    <row r="18" spans="2:17" x14ac:dyDescent="0.25">
      <c r="B18" s="6">
        <f t="shared" si="1"/>
        <v>10</v>
      </c>
      <c r="C18" s="3" t="s">
        <v>310</v>
      </c>
      <c r="D18" s="25" t="s">
        <v>311</v>
      </c>
      <c r="E18" s="25"/>
      <c r="F18" s="25"/>
      <c r="G18" s="25"/>
      <c r="H18" s="25"/>
      <c r="I18" s="25"/>
      <c r="J18" s="4">
        <v>92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15.333333333333334</v>
      </c>
    </row>
    <row r="19" spans="2:17" x14ac:dyDescent="0.25">
      <c r="B19" s="6">
        <f t="shared" si="1"/>
        <v>11</v>
      </c>
      <c r="C19" s="3" t="s">
        <v>312</v>
      </c>
      <c r="D19" s="25" t="s">
        <v>313</v>
      </c>
      <c r="E19" s="25"/>
      <c r="F19" s="25"/>
      <c r="G19" s="25"/>
      <c r="H19" s="25"/>
      <c r="I19" s="25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16.666666666666668</v>
      </c>
    </row>
    <row r="20" spans="2:17" x14ac:dyDescent="0.25">
      <c r="B20" s="6">
        <f t="shared" si="1"/>
        <v>12</v>
      </c>
      <c r="C20" s="3" t="s">
        <v>314</v>
      </c>
      <c r="D20" s="25" t="s">
        <v>315</v>
      </c>
      <c r="E20" s="25"/>
      <c r="F20" s="25"/>
      <c r="G20" s="25"/>
      <c r="H20" s="25"/>
      <c r="I20" s="25"/>
      <c r="J20" s="4">
        <v>76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12.666666666666666</v>
      </c>
    </row>
    <row r="21" spans="2:17" x14ac:dyDescent="0.25">
      <c r="B21" s="6">
        <f t="shared" si="1"/>
        <v>13</v>
      </c>
      <c r="C21" s="3" t="s">
        <v>316</v>
      </c>
      <c r="D21" s="25" t="s">
        <v>317</v>
      </c>
      <c r="E21" s="25"/>
      <c r="F21" s="25"/>
      <c r="G21" s="25"/>
      <c r="H21" s="25"/>
      <c r="I21" s="25"/>
      <c r="J21" s="4">
        <v>96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</v>
      </c>
    </row>
    <row r="22" spans="2:17" x14ac:dyDescent="0.25">
      <c r="B22" s="6">
        <f t="shared" si="1"/>
        <v>14</v>
      </c>
      <c r="C22" s="3" t="s">
        <v>318</v>
      </c>
      <c r="D22" s="25" t="s">
        <v>319</v>
      </c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16.666666666666668</v>
      </c>
    </row>
    <row r="23" spans="2:17" x14ac:dyDescent="0.25">
      <c r="B23" s="6">
        <f t="shared" si="1"/>
        <v>15</v>
      </c>
      <c r="C23" s="3" t="s">
        <v>320</v>
      </c>
      <c r="D23" s="25" t="s">
        <v>321</v>
      </c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16.666666666666668</v>
      </c>
    </row>
    <row r="24" spans="2:17" x14ac:dyDescent="0.25">
      <c r="B24" s="6">
        <f t="shared" si="1"/>
        <v>16</v>
      </c>
      <c r="C24" s="3" t="s">
        <v>322</v>
      </c>
      <c r="D24" s="40" t="s">
        <v>323</v>
      </c>
      <c r="E24" s="41"/>
      <c r="F24" s="41"/>
      <c r="G24" s="41"/>
      <c r="H24" s="41"/>
      <c r="I24" s="42"/>
      <c r="J24" s="4">
        <v>92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15.333333333333334</v>
      </c>
    </row>
    <row r="25" spans="2:17" x14ac:dyDescent="0.25">
      <c r="B25" s="6">
        <f t="shared" si="1"/>
        <v>17</v>
      </c>
      <c r="C25" s="3" t="s">
        <v>324</v>
      </c>
      <c r="D25" s="25" t="s">
        <v>325</v>
      </c>
      <c r="E25" s="25"/>
      <c r="F25" s="25"/>
      <c r="G25" s="25"/>
      <c r="H25" s="25"/>
      <c r="I25" s="25"/>
      <c r="J25" s="4">
        <v>88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14.666666666666666</v>
      </c>
    </row>
    <row r="26" spans="2:17" x14ac:dyDescent="0.25">
      <c r="B26" s="6">
        <f t="shared" si="1"/>
        <v>18</v>
      </c>
      <c r="C26" s="3" t="s">
        <v>326</v>
      </c>
      <c r="D26" s="25" t="s">
        <v>327</v>
      </c>
      <c r="E26" s="25"/>
      <c r="F26" s="25"/>
      <c r="G26" s="25"/>
      <c r="H26" s="25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328</v>
      </c>
      <c r="D27" s="25" t="s">
        <v>329</v>
      </c>
      <c r="E27" s="25"/>
      <c r="F27" s="25"/>
      <c r="G27" s="25"/>
      <c r="H27" s="25"/>
      <c r="I27" s="25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12.5</v>
      </c>
    </row>
    <row r="28" spans="2:17" x14ac:dyDescent="0.25">
      <c r="B28" s="6">
        <f t="shared" si="1"/>
        <v>20</v>
      </c>
      <c r="C28" s="3" t="s">
        <v>330</v>
      </c>
      <c r="D28" s="40" t="s">
        <v>331</v>
      </c>
      <c r="E28" s="41"/>
      <c r="F28" s="41"/>
      <c r="G28" s="41"/>
      <c r="H28" s="41"/>
      <c r="I28" s="42"/>
      <c r="J28" s="4">
        <v>96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16</v>
      </c>
    </row>
    <row r="29" spans="2:17" x14ac:dyDescent="0.25">
      <c r="B29" s="6">
        <f t="shared" si="1"/>
        <v>21</v>
      </c>
      <c r="C29" s="3" t="s">
        <v>332</v>
      </c>
      <c r="D29" s="25" t="s">
        <v>333</v>
      </c>
      <c r="E29" s="25"/>
      <c r="F29" s="25"/>
      <c r="G29" s="25"/>
      <c r="H29" s="25"/>
      <c r="I29" s="25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16.666666666666668</v>
      </c>
    </row>
    <row r="30" spans="2:17" x14ac:dyDescent="0.25">
      <c r="B30" s="6">
        <f t="shared" si="1"/>
        <v>22</v>
      </c>
      <c r="C30" s="3" t="s">
        <v>334</v>
      </c>
      <c r="D30" s="25" t="s">
        <v>335</v>
      </c>
      <c r="E30" s="25"/>
      <c r="F30" s="25"/>
      <c r="G30" s="25"/>
      <c r="H30" s="25"/>
      <c r="I30" s="2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15</v>
      </c>
    </row>
    <row r="31" spans="2:17" x14ac:dyDescent="0.25">
      <c r="B31" s="6">
        <f t="shared" si="1"/>
        <v>23</v>
      </c>
      <c r="C31" s="3" t="s">
        <v>336</v>
      </c>
      <c r="D31" s="25" t="s">
        <v>337</v>
      </c>
      <c r="E31" s="25"/>
      <c r="F31" s="25"/>
      <c r="G31" s="25"/>
      <c r="H31" s="25"/>
      <c r="I31" s="25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16.666666666666668</v>
      </c>
    </row>
    <row r="32" spans="2:17" x14ac:dyDescent="0.25">
      <c r="B32" s="6">
        <f t="shared" si="1"/>
        <v>24</v>
      </c>
      <c r="C32" s="3" t="s">
        <v>338</v>
      </c>
      <c r="D32" s="25" t="s">
        <v>339</v>
      </c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4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22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2</v>
      </c>
      <c r="K55" s="12">
        <f t="shared" ref="K55:Q55" si="4">COUNTIF(K9:K53,"&lt;70")</f>
        <v>24</v>
      </c>
      <c r="L55" s="12">
        <f t="shared" si="4"/>
        <v>24</v>
      </c>
      <c r="M55" s="12">
        <f t="shared" si="4"/>
        <v>24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0.91666666666666663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8.3333333333333329E-2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P58"/>
  <sheetViews>
    <sheetView workbookViewId="0">
      <selection activeCell="R6" sqref="R6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6" ht="15.75" x14ac:dyDescent="0.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</row>
    <row r="3" spans="1:16" x14ac:dyDescent="0.25">
      <c r="B3" s="19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</row>
    <row r="4" spans="1:16" x14ac:dyDescent="0.25">
      <c r="B4" t="s">
        <v>0</v>
      </c>
      <c r="C4" s="24" t="s">
        <v>340</v>
      </c>
      <c r="D4" s="24"/>
      <c r="E4" s="24"/>
      <c r="F4" s="24"/>
      <c r="H4" t="s">
        <v>1</v>
      </c>
      <c r="I4" s="43" t="s">
        <v>341</v>
      </c>
      <c r="J4" s="43"/>
      <c r="L4" t="s">
        <v>2</v>
      </c>
      <c r="M4" s="27">
        <v>45721</v>
      </c>
      <c r="N4" s="27"/>
    </row>
    <row r="5" spans="1:16" x14ac:dyDescent="0.25">
      <c r="C5" s="5"/>
      <c r="D5" s="5"/>
      <c r="E5" s="5"/>
      <c r="F5" s="5"/>
    </row>
    <row r="6" spans="1:16" x14ac:dyDescent="0.25">
      <c r="B6" t="s">
        <v>3</v>
      </c>
      <c r="C6" s="26" t="s">
        <v>342</v>
      </c>
      <c r="D6" s="26"/>
      <c r="E6" s="26"/>
      <c r="F6" s="26"/>
      <c r="H6" s="20" t="s">
        <v>22</v>
      </c>
      <c r="I6" s="20"/>
      <c r="J6" s="29" t="s">
        <v>24</v>
      </c>
      <c r="K6" s="29"/>
      <c r="L6" s="29"/>
      <c r="M6" s="29"/>
      <c r="N6" s="29"/>
      <c r="O6" s="29"/>
    </row>
    <row r="8" spans="1:16" x14ac:dyDescent="0.25">
      <c r="A8" s="3" t="s">
        <v>4</v>
      </c>
      <c r="B8" s="3" t="s">
        <v>6</v>
      </c>
      <c r="C8" s="34" t="s">
        <v>5</v>
      </c>
      <c r="D8" s="34"/>
      <c r="E8" s="34"/>
      <c r="F8" s="34"/>
      <c r="G8" s="34"/>
      <c r="H8" s="34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6" x14ac:dyDescent="0.25">
      <c r="A9" s="6">
        <v>1</v>
      </c>
      <c r="B9" s="4" t="s">
        <v>343</v>
      </c>
      <c r="C9" s="25" t="s">
        <v>344</v>
      </c>
      <c r="D9" s="25"/>
      <c r="E9" s="25"/>
      <c r="F9" s="25"/>
      <c r="G9" s="25"/>
      <c r="H9" s="25"/>
      <c r="I9" s="4">
        <v>80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SUM(I9:O9)/6</f>
        <v>13.333333333333334</v>
      </c>
    </row>
    <row r="10" spans="1:16" x14ac:dyDescent="0.25">
      <c r="A10" s="6">
        <f>A9+1</f>
        <v>2</v>
      </c>
      <c r="B10" s="4" t="s">
        <v>345</v>
      </c>
      <c r="C10" s="25" t="s">
        <v>346</v>
      </c>
      <c r="D10" s="25"/>
      <c r="E10" s="25"/>
      <c r="F10" s="25"/>
      <c r="G10" s="25"/>
      <c r="H10" s="25"/>
      <c r="I10" s="4">
        <v>95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6" si="0">SUM(I10:O10)/6</f>
        <v>15.833333333333334</v>
      </c>
    </row>
    <row r="11" spans="1:16" x14ac:dyDescent="0.25">
      <c r="A11" s="6">
        <f t="shared" ref="A11:A53" si="1">A10+1</f>
        <v>3</v>
      </c>
      <c r="B11" s="4" t="s">
        <v>347</v>
      </c>
      <c r="C11" s="25" t="s">
        <v>348</v>
      </c>
      <c r="D11" s="25"/>
      <c r="E11" s="25"/>
      <c r="F11" s="25"/>
      <c r="G11" s="25"/>
      <c r="H11" s="25"/>
      <c r="I11" s="4">
        <v>72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12</v>
      </c>
    </row>
    <row r="12" spans="1:16" x14ac:dyDescent="0.25">
      <c r="A12" s="6">
        <f t="shared" si="1"/>
        <v>4</v>
      </c>
      <c r="B12" s="4" t="s">
        <v>349</v>
      </c>
      <c r="C12" s="25" t="s">
        <v>350</v>
      </c>
      <c r="D12" s="25"/>
      <c r="E12" s="25"/>
      <c r="F12" s="25"/>
      <c r="G12" s="25"/>
      <c r="H12" s="25"/>
      <c r="I12" s="4">
        <v>80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13.333333333333334</v>
      </c>
    </row>
    <row r="13" spans="1:16" x14ac:dyDescent="0.25">
      <c r="A13" s="6">
        <f t="shared" si="1"/>
        <v>5</v>
      </c>
      <c r="B13" s="4" t="s">
        <v>351</v>
      </c>
      <c r="C13" s="25" t="s">
        <v>352</v>
      </c>
      <c r="D13" s="25"/>
      <c r="E13" s="25"/>
      <c r="F13" s="25"/>
      <c r="G13" s="25"/>
      <c r="H13" s="25"/>
      <c r="I13" s="4">
        <v>75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12.5</v>
      </c>
    </row>
    <row r="14" spans="1:16" x14ac:dyDescent="0.25">
      <c r="A14" s="6">
        <f t="shared" si="1"/>
        <v>6</v>
      </c>
      <c r="B14" s="4" t="s">
        <v>353</v>
      </c>
      <c r="C14" s="25" t="s">
        <v>354</v>
      </c>
      <c r="D14" s="25"/>
      <c r="E14" s="25"/>
      <c r="F14" s="25"/>
      <c r="G14" s="25"/>
      <c r="H14" s="25"/>
      <c r="I14" s="4">
        <v>85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14.166666666666666</v>
      </c>
    </row>
    <row r="15" spans="1:16" x14ac:dyDescent="0.25">
      <c r="A15" s="6">
        <f t="shared" si="1"/>
        <v>7</v>
      </c>
      <c r="B15" s="4" t="s">
        <v>355</v>
      </c>
      <c r="C15" s="25" t="s">
        <v>356</v>
      </c>
      <c r="D15" s="25"/>
      <c r="E15" s="25"/>
      <c r="F15" s="25"/>
      <c r="G15" s="25"/>
      <c r="H15" s="25"/>
      <c r="I15" s="4">
        <v>70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11.666666666666666</v>
      </c>
    </row>
    <row r="16" spans="1:16" x14ac:dyDescent="0.25">
      <c r="A16" s="6">
        <f t="shared" si="1"/>
        <v>8</v>
      </c>
      <c r="B16" s="4" t="s">
        <v>357</v>
      </c>
      <c r="C16" s="25" t="s">
        <v>358</v>
      </c>
      <c r="D16" s="25"/>
      <c r="E16" s="25"/>
      <c r="F16" s="25"/>
      <c r="G16" s="25"/>
      <c r="H16" s="25"/>
      <c r="I16" s="4">
        <v>85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14.166666666666666</v>
      </c>
    </row>
    <row r="17" spans="1:16" x14ac:dyDescent="0.25">
      <c r="A17" s="6">
        <f t="shared" si="1"/>
        <v>9</v>
      </c>
      <c r="B17" s="4" t="s">
        <v>28</v>
      </c>
      <c r="C17" s="25" t="s">
        <v>29</v>
      </c>
      <c r="D17" s="25"/>
      <c r="E17" s="25"/>
      <c r="F17" s="25"/>
      <c r="G17" s="25"/>
      <c r="H17" s="25"/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1:16" x14ac:dyDescent="0.25">
      <c r="A18" s="6">
        <f t="shared" si="1"/>
        <v>10</v>
      </c>
      <c r="B18" s="4" t="s">
        <v>359</v>
      </c>
      <c r="C18" s="25" t="s">
        <v>360</v>
      </c>
      <c r="D18" s="25"/>
      <c r="E18" s="25"/>
      <c r="F18" s="25"/>
      <c r="G18" s="25"/>
      <c r="H18" s="25"/>
      <c r="I18" s="4">
        <v>85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14.166666666666666</v>
      </c>
    </row>
    <row r="19" spans="1:16" x14ac:dyDescent="0.25">
      <c r="A19" s="6">
        <f t="shared" si="1"/>
        <v>11</v>
      </c>
      <c r="B19" s="4" t="s">
        <v>361</v>
      </c>
      <c r="C19" s="25" t="s">
        <v>362</v>
      </c>
      <c r="D19" s="25"/>
      <c r="E19" s="25"/>
      <c r="F19" s="25"/>
      <c r="G19" s="25"/>
      <c r="H19" s="25"/>
      <c r="I19" s="4">
        <v>80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13.333333333333334</v>
      </c>
    </row>
    <row r="20" spans="1:16" x14ac:dyDescent="0.25">
      <c r="A20" s="6">
        <f t="shared" si="1"/>
        <v>12</v>
      </c>
      <c r="B20" s="4" t="s">
        <v>363</v>
      </c>
      <c r="C20" s="25" t="s">
        <v>364</v>
      </c>
      <c r="D20" s="25"/>
      <c r="E20" s="25"/>
      <c r="F20" s="25"/>
      <c r="G20" s="25"/>
      <c r="H20" s="25"/>
      <c r="I20" s="4">
        <v>70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11.666666666666666</v>
      </c>
    </row>
    <row r="21" spans="1:16" x14ac:dyDescent="0.25">
      <c r="A21" s="6">
        <f t="shared" si="1"/>
        <v>13</v>
      </c>
      <c r="B21" s="4" t="s">
        <v>365</v>
      </c>
      <c r="C21" s="25" t="s">
        <v>366</v>
      </c>
      <c r="D21" s="25"/>
      <c r="E21" s="25"/>
      <c r="F21" s="25"/>
      <c r="G21" s="25"/>
      <c r="H21" s="25"/>
      <c r="I21" s="4">
        <v>85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14.166666666666666</v>
      </c>
    </row>
    <row r="22" spans="1:16" x14ac:dyDescent="0.25">
      <c r="A22" s="6">
        <f t="shared" si="1"/>
        <v>14</v>
      </c>
      <c r="B22" s="4" t="s">
        <v>367</v>
      </c>
      <c r="C22" s="40" t="s">
        <v>368</v>
      </c>
      <c r="D22" s="41"/>
      <c r="E22" s="41"/>
      <c r="F22" s="41"/>
      <c r="G22" s="41"/>
      <c r="H22" s="42"/>
      <c r="I22" s="4">
        <v>70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11.666666666666666</v>
      </c>
    </row>
    <row r="23" spans="1:16" x14ac:dyDescent="0.25">
      <c r="A23" s="6">
        <f t="shared" si="1"/>
        <v>15</v>
      </c>
      <c r="B23" s="4" t="s">
        <v>369</v>
      </c>
      <c r="C23" s="25" t="s">
        <v>370</v>
      </c>
      <c r="D23" s="25"/>
      <c r="E23" s="25"/>
      <c r="F23" s="25"/>
      <c r="G23" s="25"/>
      <c r="H23" s="25"/>
      <c r="I23" s="4">
        <v>80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13.333333333333334</v>
      </c>
    </row>
    <row r="24" spans="1:16" x14ac:dyDescent="0.25">
      <c r="A24" s="6">
        <f t="shared" si="1"/>
        <v>16</v>
      </c>
      <c r="B24" s="4" t="s">
        <v>371</v>
      </c>
      <c r="C24" s="25" t="s">
        <v>372</v>
      </c>
      <c r="D24" s="25"/>
      <c r="E24" s="25"/>
      <c r="F24" s="25"/>
      <c r="G24" s="25"/>
      <c r="H24" s="25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</row>
    <row r="25" spans="1:16" x14ac:dyDescent="0.25">
      <c r="A25" s="6">
        <f t="shared" si="1"/>
        <v>17</v>
      </c>
      <c r="B25" s="4" t="s">
        <v>373</v>
      </c>
      <c r="C25" s="25" t="s">
        <v>374</v>
      </c>
      <c r="D25" s="25"/>
      <c r="E25" s="25"/>
      <c r="F25" s="25"/>
      <c r="G25" s="25"/>
      <c r="H25" s="25"/>
      <c r="I25" s="4">
        <v>80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13.333333333333334</v>
      </c>
    </row>
    <row r="26" spans="1:16" x14ac:dyDescent="0.25">
      <c r="A26" s="6">
        <f t="shared" si="1"/>
        <v>18</v>
      </c>
      <c r="B26" s="4" t="s">
        <v>375</v>
      </c>
      <c r="C26" s="25" t="s">
        <v>376</v>
      </c>
      <c r="D26" s="25"/>
      <c r="E26" s="25"/>
      <c r="F26" s="25"/>
      <c r="G26" s="25"/>
      <c r="H26" s="25"/>
      <c r="I26" s="4">
        <v>85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14.166666666666666</v>
      </c>
    </row>
    <row r="27" spans="1:16" x14ac:dyDescent="0.25">
      <c r="A27" s="6">
        <f t="shared" si="1"/>
        <v>19</v>
      </c>
      <c r="B27" s="4"/>
      <c r="C27" s="25"/>
      <c r="D27" s="25"/>
      <c r="E27" s="25"/>
      <c r="F27" s="25"/>
      <c r="G27" s="25"/>
      <c r="H27" s="25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25"/>
      <c r="D28" s="25"/>
      <c r="E28" s="25"/>
      <c r="F28" s="25"/>
      <c r="G28" s="25"/>
      <c r="H28" s="25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25"/>
      <c r="D29" s="25"/>
      <c r="E29" s="25"/>
      <c r="F29" s="25"/>
      <c r="G29" s="25"/>
      <c r="H29" s="25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25"/>
      <c r="D30" s="25"/>
      <c r="E30" s="25"/>
      <c r="F30" s="25"/>
      <c r="G30" s="25"/>
      <c r="H30" s="25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25"/>
      <c r="D31" s="25"/>
      <c r="E31" s="25"/>
      <c r="F31" s="25"/>
      <c r="G31" s="25"/>
      <c r="H31" s="25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25"/>
      <c r="D32" s="25"/>
      <c r="E32" s="25"/>
      <c r="F32" s="25"/>
      <c r="G32" s="25"/>
      <c r="H32" s="25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25"/>
      <c r="D33" s="25"/>
      <c r="E33" s="25"/>
      <c r="F33" s="25"/>
      <c r="G33" s="25"/>
      <c r="H33" s="25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25"/>
      <c r="D34" s="25"/>
      <c r="E34" s="25"/>
      <c r="F34" s="25"/>
      <c r="G34" s="25"/>
      <c r="H34" s="25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25"/>
      <c r="D35" s="25"/>
      <c r="E35" s="25"/>
      <c r="F35" s="25"/>
      <c r="G35" s="25"/>
      <c r="H35" s="25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9"/>
      <c r="D36" s="49"/>
      <c r="E36" s="49"/>
      <c r="F36" s="49"/>
      <c r="G36" s="49"/>
      <c r="H36" s="49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9"/>
      <c r="D37" s="49"/>
      <c r="E37" s="49"/>
      <c r="F37" s="49"/>
      <c r="G37" s="49"/>
      <c r="H37" s="49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9"/>
      <c r="D38" s="49"/>
      <c r="E38" s="49"/>
      <c r="F38" s="49"/>
      <c r="G38" s="49"/>
      <c r="H38" s="49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9"/>
      <c r="D39" s="49"/>
      <c r="E39" s="49"/>
      <c r="F39" s="49"/>
      <c r="G39" s="49"/>
      <c r="H39" s="49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9"/>
      <c r="D40" s="49"/>
      <c r="E40" s="49"/>
      <c r="F40" s="49"/>
      <c r="G40" s="49"/>
      <c r="H40" s="49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9"/>
      <c r="D41" s="49"/>
      <c r="E41" s="49"/>
      <c r="F41" s="49"/>
      <c r="G41" s="49"/>
      <c r="H41" s="49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9"/>
      <c r="D42" s="49"/>
      <c r="E42" s="49"/>
      <c r="F42" s="49"/>
      <c r="G42" s="49"/>
      <c r="H42" s="49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9"/>
      <c r="D43" s="49"/>
      <c r="E43" s="49"/>
      <c r="F43" s="49"/>
      <c r="G43" s="49"/>
      <c r="H43" s="49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9"/>
      <c r="D44" s="49"/>
      <c r="E44" s="49"/>
      <c r="F44" s="49"/>
      <c r="G44" s="49"/>
      <c r="H44" s="49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9"/>
      <c r="D45" s="49"/>
      <c r="E45" s="49"/>
      <c r="F45" s="49"/>
      <c r="G45" s="49"/>
      <c r="H45" s="49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9"/>
      <c r="D46" s="49"/>
      <c r="E46" s="49"/>
      <c r="F46" s="49"/>
      <c r="G46" s="49"/>
      <c r="H46" s="49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30"/>
      <c r="D47" s="30"/>
      <c r="E47" s="30"/>
      <c r="F47" s="30"/>
      <c r="G47" s="30"/>
      <c r="H47" s="30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30"/>
      <c r="D48" s="30"/>
      <c r="E48" s="30"/>
      <c r="F48" s="30"/>
      <c r="G48" s="30"/>
      <c r="H48" s="30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30"/>
      <c r="D49" s="30"/>
      <c r="E49" s="30"/>
      <c r="F49" s="30"/>
      <c r="G49" s="30"/>
      <c r="H49" s="30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30"/>
      <c r="D50" s="30"/>
      <c r="E50" s="30"/>
      <c r="F50" s="30"/>
      <c r="G50" s="30"/>
      <c r="H50" s="30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30"/>
      <c r="D51" s="30"/>
      <c r="E51" s="30"/>
      <c r="F51" s="30"/>
      <c r="G51" s="30"/>
      <c r="H51" s="30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30"/>
      <c r="D52" s="30"/>
      <c r="E52" s="30"/>
      <c r="F52" s="30"/>
      <c r="G52" s="30"/>
      <c r="H52" s="30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1"/>
      <c r="D53" s="32"/>
      <c r="E53" s="32"/>
      <c r="F53" s="32"/>
      <c r="G53" s="32"/>
      <c r="H53" s="33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20"/>
      <c r="C54" s="20"/>
      <c r="D54" s="1"/>
      <c r="G54" s="21" t="s">
        <v>19</v>
      </c>
      <c r="H54" s="21"/>
      <c r="I54" s="11">
        <f>COUNTIF(I9:I53,"&gt;=70")</f>
        <v>16</v>
      </c>
      <c r="J54" s="11">
        <f t="shared" ref="J54:O54" si="2">COUNTIF(J9:J53,"&gt;=70")</f>
        <v>0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20"/>
      <c r="C55" s="20"/>
      <c r="D55" s="8"/>
      <c r="G55" s="22" t="s">
        <v>20</v>
      </c>
      <c r="H55" s="22"/>
      <c r="I55" s="12">
        <f>COUNTIF(I9:I53,"&lt;70")</f>
        <v>2</v>
      </c>
      <c r="J55" s="12">
        <f t="shared" ref="J55:P55" si="4">COUNTIF(J9:J53,"&lt;70")</f>
        <v>18</v>
      </c>
      <c r="K55" s="12">
        <f t="shared" si="4"/>
        <v>18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1:16" x14ac:dyDescent="0.25">
      <c r="B56" s="20"/>
      <c r="C56" s="20"/>
      <c r="D56" s="20"/>
      <c r="G56" s="22" t="s">
        <v>21</v>
      </c>
      <c r="H56" s="22"/>
      <c r="I56" s="12">
        <f>COUNT(I9:I53)</f>
        <v>18</v>
      </c>
      <c r="J56" s="12">
        <f t="shared" ref="J56:P56" si="5">COUNT(J9:J53)</f>
        <v>18</v>
      </c>
      <c r="K56" s="12">
        <f t="shared" si="5"/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1:16" x14ac:dyDescent="0.25">
      <c r="B57" s="20"/>
      <c r="C57" s="20"/>
      <c r="D57" s="1"/>
      <c r="G57" s="23" t="s">
        <v>16</v>
      </c>
      <c r="H57" s="23"/>
      <c r="I57" s="13">
        <f>I54/I56</f>
        <v>0.88888888888888884</v>
      </c>
      <c r="J57" s="14">
        <f t="shared" ref="J57:P57" si="6">J54/J56</f>
        <v>0</v>
      </c>
      <c r="K57" s="14">
        <f t="shared" si="6"/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1:16" x14ac:dyDescent="0.25">
      <c r="B58" s="20"/>
      <c r="C58" s="20"/>
      <c r="D58" s="1"/>
      <c r="G58" s="23" t="s">
        <v>17</v>
      </c>
      <c r="H58" s="23"/>
      <c r="I58" s="13">
        <f>I55/I56</f>
        <v>0.1111111111111111</v>
      </c>
      <c r="J58" s="13">
        <f t="shared" ref="J58:P58" si="7">J55/J56</f>
        <v>1</v>
      </c>
      <c r="K58" s="14">
        <f t="shared" si="7"/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</sheetData>
  <mergeCells count="64"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B54:C54"/>
    <mergeCell ref="G54:H54"/>
    <mergeCell ref="B58:C58"/>
    <mergeCell ref="G58:H58"/>
    <mergeCell ref="B55:C55"/>
    <mergeCell ref="G55:H55"/>
    <mergeCell ref="B56:D56"/>
    <mergeCell ref="G56:H56"/>
    <mergeCell ref="B57:C57"/>
    <mergeCell ref="G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PROP MAT A</vt:lpstr>
      <vt:lpstr>PROP MAT B</vt:lpstr>
      <vt:lpstr>SIS MANU</vt:lpstr>
      <vt:lpstr>MANU CIR</vt:lpstr>
      <vt:lpstr>ADMON CAL</vt:lpstr>
      <vt:lpstr>MET CUAN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2025-03-06T18:56:14Z</dcterms:modified>
</cp:coreProperties>
</file>