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N 2025\PARCIAL 2\"/>
    </mc:Choice>
  </mc:AlternateContent>
  <xr:revisionPtr revIDLastSave="0" documentId="13_ncr:1_{A5AAD71E-593C-41CF-8049-DF176340962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22" l="1"/>
  <c r="L19" i="10" l="1"/>
  <c r="M28" i="10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5" i="22"/>
  <c r="D15" i="22"/>
  <c r="E15" i="22"/>
  <c r="L15" i="22" s="1"/>
  <c r="A15" i="22"/>
  <c r="C16" i="22"/>
  <c r="D16" i="22"/>
  <c r="E16" i="22"/>
  <c r="L16" i="22" s="1"/>
  <c r="A16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F28" i="10"/>
  <c r="E28" i="10"/>
  <c r="L18" i="10"/>
  <c r="I18" i="10"/>
  <c r="L17" i="10"/>
  <c r="L16" i="10"/>
  <c r="I16" i="10"/>
  <c r="L15" i="10"/>
  <c r="I15" i="10"/>
  <c r="I14" i="10"/>
  <c r="L17" i="22" l="1"/>
  <c r="I17" i="22"/>
  <c r="I16" i="22"/>
  <c r="I15" i="22"/>
  <c r="I14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<sst xmlns="http://schemas.openxmlformats.org/spreadsheetml/2006/main" count="203" uniqueCount="52">
  <si>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</si>
  <si>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</si>
  <si>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</si>
  <si>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</si>
  <si>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</si>
  <si>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</si>
  <si>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</si>
  <si>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</si>
  <si>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</si>
  <si>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</si>
  <si>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</si>
  <si>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</si>
  <si>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</si>
  <si>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</si>
  <si>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</si>
  <si>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</si>
  <si>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</si>
  <si>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</si>
  <si>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</si>
  <si>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</si>
  <si>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</si>
  <si>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</si>
  <si>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</si>
  <si>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</si>
  <si>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</si>
  <si>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</si>
  <si>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</si>
  <si>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</si>
  <si>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</si>
  <si>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</si>
  <si>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</si>
  <si>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</si>
  <si>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</si>
  <si>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IIND</t>
  </si>
  <si>
    <t>T</t>
  </si>
  <si>
    <t>LADM</t>
  </si>
  <si>
    <t>MTRA. FLOR ILIANA CHONTAL PELAYO</t>
  </si>
  <si>
    <t>S/E</t>
  </si>
  <si>
    <t>PROPIEDAD DE LOS MATERIALES</t>
  </si>
  <si>
    <t>201 A</t>
  </si>
  <si>
    <t>SISTEMAS DE MANUFACTURA</t>
  </si>
  <si>
    <t>MANUFACTURA CIRCULAR</t>
  </si>
  <si>
    <t>ADMINISTRACION DE LACALIDAD</t>
  </si>
  <si>
    <t>METODOS CUANTITATIVOS PARA LA ADMON</t>
  </si>
  <si>
    <t>201 B</t>
  </si>
  <si>
    <t>601 B</t>
  </si>
  <si>
    <t>801 B</t>
  </si>
  <si>
    <t>605 A</t>
  </si>
  <si>
    <t>405 A</t>
  </si>
  <si>
    <t>FEBRERO-JUNIO 2025</t>
  </si>
  <si>
    <t>METODOS CUANTITATIVOS PARA LA ADMINISTRACION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</si>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</sst>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33</xdr:row>
      <xdr:rowOff>786092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403413</xdr:colOff>
      <xdr:row>33</xdr:row>
      <xdr:rowOff>56030</xdr:rowOff>
    </xdr:from>
    <xdr:to>
      <xdr:col>3</xdr:col>
      <xdr:colOff>728383</xdr:colOff>
      <xdr:row>33</xdr:row>
      <xdr:rowOff>763681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35F7A78-EB08-4F7B-A800-F9BC5D99B128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94531" y="7519148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5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6</v>
      </c>
      <c r="G8" s="4" t="s">
        <v>6</v>
      </c>
      <c r="H8" s="5">
        <v>5</v>
      </c>
      <c r="I8" s="33" t="s">
        <v>7</v>
      </c>
      <c r="J8" s="33"/>
      <c r="K8" s="33"/>
      <c r="L8" s="34" t="s">
        <v>49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38</v>
      </c>
      <c r="B14" s="9" t="s">
        <v>21</v>
      </c>
      <c r="C14" s="9" t="s">
        <v>39</v>
      </c>
      <c r="D14" s="9" t="s">
        <v>33</v>
      </c>
      <c r="E14" s="9">
        <v>35</v>
      </c>
      <c r="F14" s="9">
        <v>32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v>0</v>
      </c>
      <c r="M14" s="9">
        <v>84</v>
      </c>
      <c r="N14" s="15">
        <v>0.71</v>
      </c>
    </row>
    <row r="15" spans="1:14" s="11" customFormat="1" x14ac:dyDescent="0.2">
      <c r="A15" s="8" t="s">
        <v>38</v>
      </c>
      <c r="B15" s="9" t="s">
        <v>21</v>
      </c>
      <c r="C15" s="9" t="s">
        <v>44</v>
      </c>
      <c r="D15" s="9" t="s">
        <v>33</v>
      </c>
      <c r="E15" s="9">
        <v>33</v>
      </c>
      <c r="F15" s="9">
        <v>29</v>
      </c>
      <c r="G15" s="9"/>
      <c r="H15" s="10"/>
      <c r="I15" s="9">
        <f t="shared" si="0"/>
        <v>4</v>
      </c>
      <c r="J15" s="10"/>
      <c r="K15" s="9">
        <v>0</v>
      </c>
      <c r="L15" s="10">
        <f t="shared" ref="L15:L28" si="1">K15/E15</f>
        <v>0</v>
      </c>
      <c r="M15" s="9">
        <v>80</v>
      </c>
      <c r="N15" s="15">
        <v>0.81</v>
      </c>
    </row>
    <row r="16" spans="1:14" s="11" customFormat="1" x14ac:dyDescent="0.2">
      <c r="A16" s="8" t="s">
        <v>40</v>
      </c>
      <c r="B16" s="9" t="s">
        <v>37</v>
      </c>
      <c r="C16" s="9" t="s">
        <v>45</v>
      </c>
      <c r="D16" s="9" t="s">
        <v>33</v>
      </c>
      <c r="E16" s="9">
        <v>31</v>
      </c>
      <c r="F16" s="9">
        <v>0</v>
      </c>
      <c r="G16" s="9"/>
      <c r="H16" s="10"/>
      <c r="I16" s="9">
        <f t="shared" si="0"/>
        <v>31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">
      <c r="A17" s="11" t="s">
        <v>41</v>
      </c>
      <c r="B17" s="9" t="s">
        <v>21</v>
      </c>
      <c r="C17" s="9" t="s">
        <v>46</v>
      </c>
      <c r="D17" s="9" t="s">
        <v>33</v>
      </c>
      <c r="E17" s="9">
        <v>30</v>
      </c>
      <c r="F17" s="9">
        <v>30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91</v>
      </c>
      <c r="N17" s="15">
        <v>0.63</v>
      </c>
    </row>
    <row r="18" spans="1:14" s="11" customFormat="1" x14ac:dyDescent="0.2">
      <c r="A18" s="8" t="s">
        <v>42</v>
      </c>
      <c r="B18" s="9" t="s">
        <v>21</v>
      </c>
      <c r="C18" s="9" t="s">
        <v>47</v>
      </c>
      <c r="D18" s="9" t="s">
        <v>35</v>
      </c>
      <c r="E18" s="9">
        <v>24</v>
      </c>
      <c r="F18" s="9">
        <v>7</v>
      </c>
      <c r="G18" s="9"/>
      <c r="H18" s="10"/>
      <c r="I18" s="9">
        <f t="shared" si="0"/>
        <v>17</v>
      </c>
      <c r="J18" s="10"/>
      <c r="K18" s="9">
        <v>0</v>
      </c>
      <c r="L18" s="10">
        <f t="shared" si="1"/>
        <v>0</v>
      </c>
      <c r="M18" s="9">
        <v>85</v>
      </c>
      <c r="N18" s="15">
        <v>0.75</v>
      </c>
    </row>
    <row r="19" spans="1:14" s="11" customFormat="1" ht="25.5" x14ac:dyDescent="0.2">
      <c r="A19" s="8" t="s">
        <v>43</v>
      </c>
      <c r="B19" s="9">
        <v>1</v>
      </c>
      <c r="C19" s="9" t="s">
        <v>48</v>
      </c>
      <c r="D19" s="9" t="s">
        <v>35</v>
      </c>
      <c r="E19" s="9">
        <v>18</v>
      </c>
      <c r="F19" s="9">
        <v>14</v>
      </c>
      <c r="G19" s="9"/>
      <c r="H19" s="10"/>
      <c r="I19" s="9">
        <v>1</v>
      </c>
      <c r="J19" s="10"/>
      <c r="K19" s="9">
        <v>0</v>
      </c>
      <c r="L19" s="10">
        <f t="shared" si="1"/>
        <v>0</v>
      </c>
      <c r="M19" s="9">
        <v>78</v>
      </c>
      <c r="N19" s="15">
        <v>0.88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112</v>
      </c>
      <c r="G28" s="17"/>
      <c r="H28" s="18"/>
      <c r="I28" s="17">
        <f t="shared" si="0"/>
        <v>59</v>
      </c>
      <c r="J28" s="18"/>
      <c r="K28" s="17">
        <v>0</v>
      </c>
      <c r="L28" s="18">
        <f t="shared" si="1"/>
        <v>0</v>
      </c>
      <c r="M28" s="17">
        <f>AVERAGE(M14:M27)</f>
        <v>69.666666666666671</v>
      </c>
      <c r="N28" s="19">
        <f>AVERAGE(N14:N27)</f>
        <v>0.63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">
        <v>32</v>
      </c>
      <c r="C37" s="40"/>
      <c r="D37" s="40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3" zoomScale="118" zoomScaleNormal="118" zoomScaleSheetLayoutView="100" workbookViewId="0">
      <selection activeCell="D22" sqref="D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MII. ARMANDO ALVARADO ALVARADO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PROPIEDAD DE LOS MATERIALES</v>
      </c>
      <c r="B14" s="9" t="s">
        <v>51</v>
      </c>
      <c r="C14" s="9" t="str">
        <f>'1'!C14</f>
        <v>201 A</v>
      </c>
      <c r="D14" s="9" t="str">
        <f>'1'!D14</f>
        <v>IIND</v>
      </c>
      <c r="E14" s="9">
        <f>'1'!E14</f>
        <v>35</v>
      </c>
      <c r="F14" s="9">
        <v>33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0.66</v>
      </c>
    </row>
    <row r="15" spans="1:14" s="11" customFormat="1" x14ac:dyDescent="0.2">
      <c r="A15" s="9" t="str">
        <f>'1'!A15</f>
        <v>PROPIEDAD DE LOS MATERIALES</v>
      </c>
      <c r="B15" s="9" t="s">
        <v>51</v>
      </c>
      <c r="C15" s="9" t="str">
        <f>'1'!C15</f>
        <v>201 B</v>
      </c>
      <c r="D15" s="9" t="str">
        <f>'1'!D15</f>
        <v>IIND</v>
      </c>
      <c r="E15" s="9">
        <f>'1'!E15</f>
        <v>33</v>
      </c>
      <c r="F15" s="9">
        <v>30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78</v>
      </c>
      <c r="N15" s="15">
        <v>0.57999999999999996</v>
      </c>
    </row>
    <row r="16" spans="1:14" s="11" customFormat="1" x14ac:dyDescent="0.2">
      <c r="A16" s="9" t="str">
        <f>'1'!A16</f>
        <v>SISTEMAS DE MANUFACTURA</v>
      </c>
      <c r="B16" s="9" t="s">
        <v>21</v>
      </c>
      <c r="C16" s="9" t="str">
        <f>'1'!C16</f>
        <v>601 B</v>
      </c>
      <c r="D16" s="9" t="str">
        <f>'1'!D16</f>
        <v>IIND</v>
      </c>
      <c r="E16" s="9">
        <f>'1'!E16</f>
        <v>31</v>
      </c>
      <c r="F16" s="9">
        <v>28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75</v>
      </c>
      <c r="N16" s="15">
        <v>0.81</v>
      </c>
    </row>
    <row r="17" spans="1:14" s="11" customFormat="1" x14ac:dyDescent="0.2">
      <c r="A17" s="21" t="s">
        <v>41</v>
      </c>
      <c r="B17" s="9" t="s">
        <v>51</v>
      </c>
      <c r="C17" s="9" t="str">
        <f>'1'!C17</f>
        <v>801 B</v>
      </c>
      <c r="D17" s="9" t="str">
        <f>'1'!D17</f>
        <v>IIND</v>
      </c>
      <c r="E17" s="9">
        <f>'1'!E17</f>
        <v>30</v>
      </c>
      <c r="F17" s="9">
        <v>30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0.67</v>
      </c>
    </row>
    <row r="18" spans="1:14" s="11" customFormat="1" x14ac:dyDescent="0.2">
      <c r="A18" s="9" t="str">
        <f>'1'!A18</f>
        <v>ADMINISTRACION DE LACALIDAD</v>
      </c>
      <c r="B18" s="9" t="s">
        <v>51</v>
      </c>
      <c r="C18" s="9" t="str">
        <f>'1'!C18</f>
        <v>605 A</v>
      </c>
      <c r="D18" s="9" t="str">
        <f>'1'!D18</f>
        <v>LADM</v>
      </c>
      <c r="E18" s="9">
        <f>'1'!E18</f>
        <v>24</v>
      </c>
      <c r="F18" s="9">
        <v>23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90</v>
      </c>
      <c r="N18" s="15">
        <v>0.75</v>
      </c>
    </row>
    <row r="19" spans="1:14" s="11" customFormat="1" ht="25.5" x14ac:dyDescent="0.2">
      <c r="A19" s="9" t="s">
        <v>50</v>
      </c>
      <c r="B19" s="9" t="s">
        <v>51</v>
      </c>
      <c r="C19" s="9" t="s">
        <v>48</v>
      </c>
      <c r="D19" s="9" t="s">
        <v>35</v>
      </c>
      <c r="E19" s="9">
        <v>18</v>
      </c>
      <c r="F19" s="9">
        <v>17</v>
      </c>
      <c r="G19" s="9"/>
      <c r="H19" s="10"/>
      <c r="I19" s="9">
        <f t="shared" si="0"/>
        <v>1</v>
      </c>
      <c r="J19" s="10"/>
      <c r="K19" s="9">
        <v>0</v>
      </c>
      <c r="L19" s="10">
        <v>0</v>
      </c>
      <c r="M19" s="9">
        <v>77</v>
      </c>
      <c r="N19" s="15">
        <v>0.61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161</v>
      </c>
      <c r="G28" s="17">
        <f>SUM(G14:G27)</f>
        <v>0</v>
      </c>
      <c r="H28" s="18">
        <f>SUM(F28:G28)/E28</f>
        <v>0.94152046783625731</v>
      </c>
      <c r="I28" s="17">
        <f t="shared" si="0"/>
        <v>10</v>
      </c>
      <c r="J28" s="18">
        <f t="shared" ref="J28" si="2">I28/E28</f>
        <v>5.8479532163742687E-2</v>
      </c>
      <c r="K28" s="17">
        <f>SUM(K14:K27)</f>
        <v>0</v>
      </c>
      <c r="L28" s="18">
        <f t="shared" si="1"/>
        <v>0</v>
      </c>
      <c r="M28" s="17">
        <f>AVERAGE(M14:M27)</f>
        <v>82</v>
      </c>
      <c r="N28" s="19">
        <f>AVERAGE(N14:N27)</f>
        <v>0.68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ARMANDO ALVARADO ALVARADO</v>
      </c>
      <c r="C37" s="40"/>
      <c r="D37" s="40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9"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MII. ARMANDO ALVARADO ALVARADO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PROPIEDAD DE LOS MATERIALES</v>
      </c>
      <c r="B14" s="9"/>
      <c r="C14" s="9" t="str">
        <f>'1'!C14</f>
        <v>201 A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str">
        <f>'1'!C15</f>
        <v>201 B</v>
      </c>
      <c r="D15" s="9" t="str">
        <f>'1'!D15</f>
        <v>IIND</v>
      </c>
      <c r="E15" s="9">
        <f>'1'!E15</f>
        <v>33</v>
      </c>
      <c r="F15" s="9"/>
      <c r="G15" s="9"/>
      <c r="H15" s="10">
        <f t="shared" si="0"/>
        <v>0</v>
      </c>
      <c r="I15" s="9">
        <f t="shared" si="1"/>
        <v>33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PROPIEDAD DE LOS MATERIALES</v>
      </c>
      <c r="B16" s="9"/>
      <c r="C16" s="9" t="str">
        <f>'1'!C16</f>
        <v>601 B</v>
      </c>
      <c r="D16" s="9" t="str">
        <f>'1'!D16</f>
        <v>IIND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SISTEMAS DE MANUFACTURA</v>
      </c>
      <c r="B17" s="9"/>
      <c r="C17" s="9" t="str">
        <f>'1'!C17</f>
        <v>801 B</v>
      </c>
      <c r="D17" s="9" t="str">
        <f>'1'!D17</f>
        <v>IIND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LACALIDAD</v>
      </c>
      <c r="B18" s="9"/>
      <c r="C18" s="9" t="str">
        <f>'1'!C18</f>
        <v>605 A</v>
      </c>
      <c r="D18" s="9" t="str">
        <f>'1'!D18</f>
        <v>LADM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METODOS CUANTITATIVOS PARA LA ADMON</v>
      </c>
      <c r="B19" s="9"/>
      <c r="C19" s="9" t="str">
        <f>'1'!C19</f>
        <v>405 A</v>
      </c>
      <c r="D19" s="9" t="str">
        <f>'1'!D19</f>
        <v>LADM</v>
      </c>
      <c r="E19" s="9">
        <f>'1'!E19</f>
        <v>18</v>
      </c>
      <c r="F19" s="9"/>
      <c r="G19" s="9"/>
      <c r="H19" s="10">
        <f t="shared" si="0"/>
        <v>0</v>
      </c>
      <c r="I19" s="9">
        <f t="shared" si="1"/>
        <v>18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ARMANDO ALVARADO ALVARADO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9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MII. ARMANDO ALVARADO ALVARADO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PROPIEDAD DE LOS MATERIALES</v>
      </c>
      <c r="B14" s="9"/>
      <c r="C14" s="9" t="str">
        <f>'1'!C14</f>
        <v>201 A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str">
        <f>'1'!C15</f>
        <v>201 B</v>
      </c>
      <c r="D15" s="9" t="str">
        <f>'1'!D15</f>
        <v>IIND</v>
      </c>
      <c r="E15" s="9">
        <f>'1'!E15</f>
        <v>33</v>
      </c>
      <c r="F15" s="9"/>
      <c r="G15" s="9"/>
      <c r="H15" s="10">
        <f t="shared" si="0"/>
        <v>0</v>
      </c>
      <c r="I15" s="9">
        <f t="shared" si="1"/>
        <v>33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PROPIEDAD DE LOS MATERIALES</v>
      </c>
      <c r="B16" s="9"/>
      <c r="C16" s="9" t="str">
        <f>'1'!C16</f>
        <v>601 B</v>
      </c>
      <c r="D16" s="9" t="str">
        <f>'1'!D16</f>
        <v>IIND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SISTEMAS DE MANUFACTURA</v>
      </c>
      <c r="B17" s="9"/>
      <c r="C17" s="9" t="str">
        <f>'1'!C17</f>
        <v>801 B</v>
      </c>
      <c r="D17" s="9" t="str">
        <f>'1'!D17</f>
        <v>IIND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LACALIDAD</v>
      </c>
      <c r="B18" s="9"/>
      <c r="C18" s="9" t="str">
        <f>'1'!C18</f>
        <v>605 A</v>
      </c>
      <c r="D18" s="9" t="str">
        <f>'1'!D18</f>
        <v>LADM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METODOS CUANTITATIVOS PARA LA ADMON</v>
      </c>
      <c r="B19" s="9"/>
      <c r="C19" s="9" t="str">
        <f>'1'!C19</f>
        <v>405 A</v>
      </c>
      <c r="D19" s="9" t="str">
        <f>'1'!D19</f>
        <v>LADM</v>
      </c>
      <c r="E19" s="9">
        <f>'1'!E19</f>
        <v>18</v>
      </c>
      <c r="F19" s="9"/>
      <c r="G19" s="9"/>
      <c r="H19" s="10">
        <f t="shared" si="0"/>
        <v>0</v>
      </c>
      <c r="I19" s="9">
        <f t="shared" si="1"/>
        <v>18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ARMANDO ALVARADO ALVARADO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MII. ARMANDO ALVARADO ALVARADO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PROPIEDAD DE LOS MATERIALES</v>
      </c>
      <c r="B14" s="9" t="s">
        <v>34</v>
      </c>
      <c r="C14" s="9" t="str">
        <f>'1'!C14</f>
        <v>201 A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19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 t="s">
        <v>34</v>
      </c>
      <c r="C15" s="9" t="str">
        <f>'1'!C15</f>
        <v>201 B</v>
      </c>
      <c r="D15" s="9" t="str">
        <f>'1'!D15</f>
        <v>IIND</v>
      </c>
      <c r="E15" s="9">
        <f>'1'!E15</f>
        <v>33</v>
      </c>
      <c r="F15" s="9"/>
      <c r="G15" s="9"/>
      <c r="H15" s="10">
        <f t="shared" si="0"/>
        <v>0</v>
      </c>
      <c r="I15" s="9">
        <f t="shared" si="1"/>
        <v>33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PROPIEDAD DE LOS MATERIALES</v>
      </c>
      <c r="B16" s="9" t="s">
        <v>34</v>
      </c>
      <c r="C16" s="9" t="str">
        <f>'1'!C16</f>
        <v>601 B</v>
      </c>
      <c r="D16" s="9" t="str">
        <f>'1'!D16</f>
        <v>IIND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SISTEMAS DE MANUFACTURA</v>
      </c>
      <c r="B17" s="9" t="s">
        <v>34</v>
      </c>
      <c r="C17" s="9" t="str">
        <f>'1'!C17</f>
        <v>801 B</v>
      </c>
      <c r="D17" s="9" t="str">
        <f>'1'!D17</f>
        <v>IIND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LACALIDAD</v>
      </c>
      <c r="B18" s="9" t="s">
        <v>34</v>
      </c>
      <c r="C18" s="9" t="str">
        <f>'1'!C18</f>
        <v>605 A</v>
      </c>
      <c r="D18" s="9" t="str">
        <f>'1'!D18</f>
        <v>LADM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METODOS CUANTITATIVOS PARA LA ADMON</v>
      </c>
      <c r="B19" s="9" t="s">
        <v>34</v>
      </c>
      <c r="C19" s="9" t="str">
        <f>'1'!C19</f>
        <v>405 A</v>
      </c>
      <c r="D19" s="9" t="str">
        <f>'1'!D19</f>
        <v>LADM</v>
      </c>
      <c r="E19" s="9">
        <f>'1'!E19</f>
        <v>18</v>
      </c>
      <c r="F19" s="9"/>
      <c r="G19" s="9"/>
      <c r="H19" s="10">
        <f t="shared" si="0"/>
        <v>0</v>
      </c>
      <c r="I19" s="9">
        <f t="shared" si="1"/>
        <v>18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ARMANDO ALVARADO ALVARADO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Armando Alvarado</cp:lastModifiedBy>
  <cp:revision/>
  <dcterms:created xsi:type="dcterms:W3CDTF">2021-11-22T14:45:25Z</dcterms:created>
  <dcterms:modified xsi:type="dcterms:W3CDTF">2025-04-04T00:51:35Z</dcterms:modified>
  <cp:category/>
  <cp:contentStatus/>
</cp:coreProperties>
</file>