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FEB JUN 2025\PARCIAL 4\"/>
    </mc:Choice>
  </mc:AlternateContent>
  <xr:revisionPtr revIDLastSave="0" documentId="13_ncr:1_{40D1BAC2-5E65-446A-B9F9-FBCF0D38CD1D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24" l="1"/>
  <c r="A15" i="23"/>
  <c r="I19" i="22"/>
  <c r="L19" i="10" l="1"/>
  <c r="M28" i="10"/>
  <c r="N28" i="10"/>
  <c r="N28" i="25" l="1"/>
  <c r="M28" i="25"/>
  <c r="K28" i="25"/>
  <c r="G28" i="25"/>
  <c r="F28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F28" i="24"/>
  <c r="E19" i="24"/>
  <c r="I19" i="24" s="1"/>
  <c r="D19" i="24"/>
  <c r="C19" i="24"/>
  <c r="A19" i="24"/>
  <c r="E18" i="24"/>
  <c r="I18" i="24" s="1"/>
  <c r="D18" i="24"/>
  <c r="C18" i="24"/>
  <c r="E17" i="24"/>
  <c r="I17" i="24" s="1"/>
  <c r="D17" i="24"/>
  <c r="C17" i="24"/>
  <c r="A16" i="24"/>
  <c r="E16" i="24"/>
  <c r="I16" i="24" s="1"/>
  <c r="D16" i="24"/>
  <c r="C16" i="24"/>
  <c r="A15" i="24"/>
  <c r="E15" i="24"/>
  <c r="I15" i="24" s="1"/>
  <c r="D15" i="24"/>
  <c r="C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9" i="23"/>
  <c r="I19" i="23" s="1"/>
  <c r="D19" i="23"/>
  <c r="C19" i="23"/>
  <c r="A19" i="23"/>
  <c r="E18" i="23"/>
  <c r="I18" i="23" s="1"/>
  <c r="D18" i="23"/>
  <c r="C18" i="23"/>
  <c r="A18" i="23"/>
  <c r="E17" i="23"/>
  <c r="I17" i="23" s="1"/>
  <c r="D17" i="23"/>
  <c r="C17" i="23"/>
  <c r="E16" i="23"/>
  <c r="I16" i="23" s="1"/>
  <c r="D16" i="23"/>
  <c r="C16" i="23"/>
  <c r="E15" i="23"/>
  <c r="I15" i="23" s="1"/>
  <c r="D15" i="23"/>
  <c r="C15" i="23"/>
  <c r="E14" i="23"/>
  <c r="I14" i="23" s="1"/>
  <c r="D14" i="23"/>
  <c r="C14" i="23"/>
  <c r="A14" i="23"/>
  <c r="B10" i="23"/>
  <c r="B37" i="23" s="1"/>
  <c r="L8" i="23"/>
  <c r="H8" i="23"/>
  <c r="E8" i="23"/>
  <c r="C15" i="22"/>
  <c r="D15" i="22"/>
  <c r="E15" i="22"/>
  <c r="L15" i="22" s="1"/>
  <c r="A15" i="22"/>
  <c r="C16" i="22"/>
  <c r="D16" i="22"/>
  <c r="E16" i="22"/>
  <c r="L16" i="22" s="1"/>
  <c r="A16" i="22"/>
  <c r="C17" i="22"/>
  <c r="D17" i="22"/>
  <c r="E17" i="22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F28" i="10"/>
  <c r="E28" i="10"/>
  <c r="L18" i="10"/>
  <c r="I18" i="10"/>
  <c r="L17" i="10"/>
  <c r="L16" i="10"/>
  <c r="I16" i="10"/>
  <c r="L15" i="10"/>
  <c r="I15" i="10"/>
  <c r="I14" i="10"/>
  <c r="L17" i="22" l="1"/>
  <c r="I17" i="22"/>
  <c r="I16" i="22"/>
  <c r="I15" i="22"/>
  <c r="I14" i="22"/>
  <c r="L14" i="25"/>
  <c r="L15" i="25"/>
  <c r="L16" i="25"/>
  <c r="L17" i="25"/>
  <c r="L18" i="25"/>
  <c r="L19" i="25"/>
  <c r="H14" i="25"/>
  <c r="H15" i="25"/>
  <c r="H16" i="25"/>
  <c r="H17" i="25"/>
  <c r="H18" i="25"/>
  <c r="H19" i="25"/>
  <c r="E28" i="25"/>
  <c r="L14" i="24"/>
  <c r="L15" i="24"/>
  <c r="L16" i="24"/>
  <c r="L17" i="24"/>
  <c r="L18" i="24"/>
  <c r="L19" i="24"/>
  <c r="E28" i="24"/>
  <c r="L14" i="23"/>
  <c r="L15" i="23"/>
  <c r="L16" i="23"/>
  <c r="L17" i="23"/>
  <c r="L18" i="23"/>
  <c r="L19" i="23"/>
  <c r="E28" i="23"/>
  <c r="I18" i="22"/>
  <c r="L14" i="22"/>
  <c r="E28" i="22"/>
  <c r="I28" i="10"/>
  <c r="L28" i="10"/>
  <c r="I28" i="25" l="1"/>
  <c r="J28" i="25" s="1"/>
  <c r="L28" i="25"/>
  <c r="H28" i="25"/>
  <c r="I28" i="24"/>
  <c r="L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<sst xmlns="http://schemas.openxmlformats.org/spreadsheetml/2006/main" count="222" uniqueCount="54">
  <si>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</si>
  <si>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</si>
  <si>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</si>
  <si>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</si>
  <si>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</si>
  <si>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</si>
  <si>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</si>
  <si>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</si>
  <si>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</si>
  <si>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</si>
  <si>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</si>
  <si>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</si>
  <si>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</si>
  <si>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</si>
  <si>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</si>
  <si>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</si>
  <si>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</si>
  <si>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</si>
  <si>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</si>
  <si>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</si>
  <si>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</si>
  <si>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</si>
  <si>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</si>
  <si>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</si>
  <si>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</si>
  <si>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</si>
  <si>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</si>
  <si>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</si>
  <si>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</si>
  <si>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</si>
  <si>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</si>
  <si>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</si>
  <si>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MII. ARMANDO ALVARADO ALVARADO</t>
  </si>
  <si>
    <t>IIND</t>
  </si>
  <si>
    <t>T</t>
  </si>
  <si>
    <t>LADM</t>
  </si>
  <si>
    <t>MTRA. FLOR ILIANA CHONTAL PELAYO</t>
  </si>
  <si>
    <t>S/E</t>
  </si>
  <si>
    <t>PROPIEDAD DE LOS MATERIALES</t>
  </si>
  <si>
    <t>201 A</t>
  </si>
  <si>
    <t>SISTEMAS DE MANUFACTURA</t>
  </si>
  <si>
    <t>MANUFACTURA CIRCULAR</t>
  </si>
  <si>
    <t>METODOS CUANTITATIVOS PARA LA ADMON</t>
  </si>
  <si>
    <t>201 B</t>
  </si>
  <si>
    <t>601 B</t>
  </si>
  <si>
    <t>801 B</t>
  </si>
  <si>
    <t>605 A</t>
  </si>
  <si>
    <t>405 A</t>
  </si>
  <si>
    <t>FEBRERO-JUNIO 2025</t>
  </si>
  <si>
    <t>METODOS CUANTITATIVOS PARA LA ADMINISTRACION</t>
  </si>
  <si>
    <t>II</t>
  </si>
  <si>
    <t>III</t>
  </si>
  <si>
    <t>ADMINISTRACION DE LA CALIDAD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</si>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</sst>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11205</xdr:colOff>
      <xdr:row>33</xdr:row>
      <xdr:rowOff>78441</xdr:rowOff>
    </xdr:from>
    <xdr:to>
      <xdr:col>3</xdr:col>
      <xdr:colOff>784410</xdr:colOff>
      <xdr:row>33</xdr:row>
      <xdr:rowOff>786092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272117" y="7676029"/>
          <a:ext cx="773205" cy="71885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403413</xdr:colOff>
      <xdr:row>33</xdr:row>
      <xdr:rowOff>56030</xdr:rowOff>
    </xdr:from>
    <xdr:to>
      <xdr:col>3</xdr:col>
      <xdr:colOff>728383</xdr:colOff>
      <xdr:row>33</xdr:row>
      <xdr:rowOff>763681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35F7A78-EB08-4F7B-A800-F9BC5D99B128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294531" y="7519148"/>
          <a:ext cx="773205" cy="7076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22411</xdr:colOff>
      <xdr:row>33</xdr:row>
      <xdr:rowOff>67236</xdr:rowOff>
    </xdr:from>
    <xdr:to>
      <xdr:col>3</xdr:col>
      <xdr:colOff>797464</xdr:colOff>
      <xdr:row>33</xdr:row>
      <xdr:rowOff>774887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9E6CB3E-687C-46C1-8C33-4CCBD190EDAB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283323" y="8370795"/>
          <a:ext cx="775053" cy="7076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414621</xdr:colOff>
      <xdr:row>33</xdr:row>
      <xdr:rowOff>56030</xdr:rowOff>
    </xdr:from>
    <xdr:to>
      <xdr:col>3</xdr:col>
      <xdr:colOff>730233</xdr:colOff>
      <xdr:row>33</xdr:row>
      <xdr:rowOff>763681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5596B01-12B9-4811-84B4-98F5611A29B1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305739" y="7519148"/>
          <a:ext cx="775053" cy="7076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5" zoomScale="85" zoomScaleNormal="85" zoomScaleSheetLayoutView="100" workbookViewId="0">
      <selection activeCell="O27" sqref="O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6</v>
      </c>
      <c r="G8" s="4" t="s">
        <v>6</v>
      </c>
      <c r="H8" s="5">
        <v>5</v>
      </c>
      <c r="I8" s="33" t="s">
        <v>7</v>
      </c>
      <c r="J8" s="33"/>
      <c r="K8" s="33"/>
      <c r="L8" s="34" t="s">
        <v>48</v>
      </c>
      <c r="M8" s="34"/>
      <c r="N8" s="34"/>
    </row>
    <row r="10" spans="1:14" x14ac:dyDescent="0.2">
      <c r="A10" s="4" t="s">
        <v>8</v>
      </c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38</v>
      </c>
      <c r="B14" s="9" t="s">
        <v>21</v>
      </c>
      <c r="C14" s="9" t="s">
        <v>39</v>
      </c>
      <c r="D14" s="9" t="s">
        <v>33</v>
      </c>
      <c r="E14" s="9">
        <v>35</v>
      </c>
      <c r="F14" s="9">
        <v>32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v>0</v>
      </c>
      <c r="M14" s="9">
        <v>84</v>
      </c>
      <c r="N14" s="15">
        <v>0.71</v>
      </c>
    </row>
    <row r="15" spans="1:14" s="11" customFormat="1" x14ac:dyDescent="0.2">
      <c r="A15" s="8" t="s">
        <v>38</v>
      </c>
      <c r="B15" s="9" t="s">
        <v>21</v>
      </c>
      <c r="C15" s="9" t="s">
        <v>43</v>
      </c>
      <c r="D15" s="9" t="s">
        <v>33</v>
      </c>
      <c r="E15" s="9">
        <v>33</v>
      </c>
      <c r="F15" s="9">
        <v>29</v>
      </c>
      <c r="G15" s="9"/>
      <c r="H15" s="10"/>
      <c r="I15" s="9">
        <f t="shared" si="0"/>
        <v>4</v>
      </c>
      <c r="J15" s="10"/>
      <c r="K15" s="9">
        <v>0</v>
      </c>
      <c r="L15" s="10">
        <f t="shared" ref="L15:L28" si="1">K15/E15</f>
        <v>0</v>
      </c>
      <c r="M15" s="9">
        <v>80</v>
      </c>
      <c r="N15" s="15">
        <v>0.81</v>
      </c>
    </row>
    <row r="16" spans="1:14" s="11" customFormat="1" x14ac:dyDescent="0.2">
      <c r="A16" s="8" t="s">
        <v>40</v>
      </c>
      <c r="B16" s="9" t="s">
        <v>37</v>
      </c>
      <c r="C16" s="9" t="s">
        <v>44</v>
      </c>
      <c r="D16" s="9" t="s">
        <v>33</v>
      </c>
      <c r="E16" s="9">
        <v>31</v>
      </c>
      <c r="F16" s="9">
        <v>0</v>
      </c>
      <c r="G16" s="9"/>
      <c r="H16" s="10"/>
      <c r="I16" s="9">
        <f t="shared" si="0"/>
        <v>31</v>
      </c>
      <c r="J16" s="10"/>
      <c r="K16" s="9">
        <v>0</v>
      </c>
      <c r="L16" s="10">
        <f t="shared" si="1"/>
        <v>0</v>
      </c>
      <c r="M16" s="9">
        <v>0</v>
      </c>
      <c r="N16" s="15">
        <v>0</v>
      </c>
    </row>
    <row r="17" spans="1:14" s="11" customFormat="1" x14ac:dyDescent="0.2">
      <c r="A17" s="11" t="s">
        <v>41</v>
      </c>
      <c r="B17" s="9" t="s">
        <v>21</v>
      </c>
      <c r="C17" s="9" t="s">
        <v>45</v>
      </c>
      <c r="D17" s="9" t="s">
        <v>33</v>
      </c>
      <c r="E17" s="9">
        <v>30</v>
      </c>
      <c r="F17" s="9">
        <v>30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91</v>
      </c>
      <c r="N17" s="15">
        <v>0.63</v>
      </c>
    </row>
    <row r="18" spans="1:14" s="11" customFormat="1" x14ac:dyDescent="0.2">
      <c r="A18" s="8" t="s">
        <v>52</v>
      </c>
      <c r="B18" s="9" t="s">
        <v>21</v>
      </c>
      <c r="C18" s="9" t="s">
        <v>46</v>
      </c>
      <c r="D18" s="9" t="s">
        <v>35</v>
      </c>
      <c r="E18" s="9">
        <v>24</v>
      </c>
      <c r="F18" s="9">
        <v>7</v>
      </c>
      <c r="G18" s="9"/>
      <c r="H18" s="10"/>
      <c r="I18" s="9">
        <f t="shared" si="0"/>
        <v>17</v>
      </c>
      <c r="J18" s="10"/>
      <c r="K18" s="9">
        <v>0</v>
      </c>
      <c r="L18" s="10">
        <f t="shared" si="1"/>
        <v>0</v>
      </c>
      <c r="M18" s="9">
        <v>85</v>
      </c>
      <c r="N18" s="15">
        <v>0.75</v>
      </c>
    </row>
    <row r="19" spans="1:14" s="11" customFormat="1" ht="25.5" x14ac:dyDescent="0.2">
      <c r="A19" s="8" t="s">
        <v>42</v>
      </c>
      <c r="B19" s="9">
        <v>1</v>
      </c>
      <c r="C19" s="9" t="s">
        <v>47</v>
      </c>
      <c r="D19" s="9" t="s">
        <v>35</v>
      </c>
      <c r="E19" s="9">
        <v>18</v>
      </c>
      <c r="F19" s="9">
        <v>14</v>
      </c>
      <c r="G19" s="9"/>
      <c r="H19" s="10"/>
      <c r="I19" s="9">
        <v>1</v>
      </c>
      <c r="J19" s="10"/>
      <c r="K19" s="9">
        <v>0</v>
      </c>
      <c r="L19" s="10">
        <f t="shared" si="1"/>
        <v>0</v>
      </c>
      <c r="M19" s="9">
        <v>78</v>
      </c>
      <c r="N19" s="15">
        <v>0.88</v>
      </c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171</v>
      </c>
      <c r="F28" s="17">
        <f>SUM(F14:F27)</f>
        <v>112</v>
      </c>
      <c r="G28" s="17"/>
      <c r="H28" s="18"/>
      <c r="I28" s="17">
        <f t="shared" si="0"/>
        <v>59</v>
      </c>
      <c r="J28" s="18"/>
      <c r="K28" s="17">
        <v>0</v>
      </c>
      <c r="L28" s="18">
        <f t="shared" si="1"/>
        <v>0</v>
      </c>
      <c r="M28" s="17">
        <f>AVERAGE(M14:M27)</f>
        <v>69.666666666666671</v>
      </c>
      <c r="N28" s="19">
        <f>AVERAGE(N14:N27)</f>
        <v>0.63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">
        <v>32</v>
      </c>
      <c r="C37" s="40"/>
      <c r="D37" s="40"/>
      <c r="E37" s="13"/>
      <c r="F37" s="13"/>
      <c r="G37" s="41" t="s">
        <v>36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1" zoomScale="91" zoomScaleNormal="91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">
      <c r="A10" s="4" t="s">
        <v>8</v>
      </c>
      <c r="B10" s="34" t="str">
        <f>'1'!B10</f>
        <v>MII. ARMANDO ALVARADO ALVARADO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PROPIEDAD DE LOS MATERIALES</v>
      </c>
      <c r="B14" s="9" t="s">
        <v>50</v>
      </c>
      <c r="C14" s="9" t="str">
        <f>'1'!C14</f>
        <v>201 A</v>
      </c>
      <c r="D14" s="9" t="str">
        <f>'1'!D14</f>
        <v>IIND</v>
      </c>
      <c r="E14" s="9">
        <f>'1'!E14</f>
        <v>35</v>
      </c>
      <c r="F14" s="9">
        <v>33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0.66</v>
      </c>
    </row>
    <row r="15" spans="1:14" s="11" customFormat="1" x14ac:dyDescent="0.2">
      <c r="A15" s="9" t="str">
        <f>'1'!A15</f>
        <v>PROPIEDAD DE LOS MATERIALES</v>
      </c>
      <c r="B15" s="9" t="s">
        <v>50</v>
      </c>
      <c r="C15" s="9" t="str">
        <f>'1'!C15</f>
        <v>201 B</v>
      </c>
      <c r="D15" s="9" t="str">
        <f>'1'!D15</f>
        <v>IIND</v>
      </c>
      <c r="E15" s="9">
        <f>'1'!E15</f>
        <v>33</v>
      </c>
      <c r="F15" s="9">
        <v>30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78</v>
      </c>
      <c r="N15" s="15">
        <v>0.57999999999999996</v>
      </c>
    </row>
    <row r="16" spans="1:14" s="11" customFormat="1" x14ac:dyDescent="0.2">
      <c r="A16" s="9" t="str">
        <f>'1'!A16</f>
        <v>SISTEMAS DE MANUFACTURA</v>
      </c>
      <c r="B16" s="9" t="s">
        <v>21</v>
      </c>
      <c r="C16" s="9" t="str">
        <f>'1'!C16</f>
        <v>601 B</v>
      </c>
      <c r="D16" s="9" t="str">
        <f>'1'!D16</f>
        <v>IIND</v>
      </c>
      <c r="E16" s="9">
        <f>'1'!E16</f>
        <v>31</v>
      </c>
      <c r="F16" s="9">
        <v>28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75</v>
      </c>
      <c r="N16" s="15">
        <v>0.81</v>
      </c>
    </row>
    <row r="17" spans="1:14" s="11" customFormat="1" x14ac:dyDescent="0.2">
      <c r="A17" s="21" t="s">
        <v>41</v>
      </c>
      <c r="B17" s="9" t="s">
        <v>50</v>
      </c>
      <c r="C17" s="9" t="str">
        <f>'1'!C17</f>
        <v>801 B</v>
      </c>
      <c r="D17" s="9" t="str">
        <f>'1'!D17</f>
        <v>IIND</v>
      </c>
      <c r="E17" s="9">
        <f>'1'!E17</f>
        <v>30</v>
      </c>
      <c r="F17" s="9">
        <v>30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85</v>
      </c>
      <c r="N17" s="15">
        <v>0.67</v>
      </c>
    </row>
    <row r="18" spans="1:14" s="11" customFormat="1" x14ac:dyDescent="0.2">
      <c r="A18" s="9" t="str">
        <f>'1'!A18</f>
        <v>ADMINISTRACION DE LA CALIDAD</v>
      </c>
      <c r="B18" s="9" t="s">
        <v>50</v>
      </c>
      <c r="C18" s="9" t="str">
        <f>'1'!C18</f>
        <v>605 A</v>
      </c>
      <c r="D18" s="9" t="str">
        <f>'1'!D18</f>
        <v>LADM</v>
      </c>
      <c r="E18" s="9">
        <f>'1'!E18</f>
        <v>24</v>
      </c>
      <c r="F18" s="9">
        <v>23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90</v>
      </c>
      <c r="N18" s="15">
        <v>0.75</v>
      </c>
    </row>
    <row r="19" spans="1:14" s="11" customFormat="1" ht="25.5" x14ac:dyDescent="0.2">
      <c r="A19" s="9" t="s">
        <v>49</v>
      </c>
      <c r="B19" s="9" t="s">
        <v>50</v>
      </c>
      <c r="C19" s="9" t="s">
        <v>47</v>
      </c>
      <c r="D19" s="9" t="s">
        <v>35</v>
      </c>
      <c r="E19" s="9">
        <v>18</v>
      </c>
      <c r="F19" s="9">
        <v>17</v>
      </c>
      <c r="G19" s="9"/>
      <c r="H19" s="10"/>
      <c r="I19" s="9">
        <f t="shared" si="0"/>
        <v>1</v>
      </c>
      <c r="J19" s="10"/>
      <c r="K19" s="9">
        <v>0</v>
      </c>
      <c r="L19" s="10">
        <v>0</v>
      </c>
      <c r="M19" s="9">
        <v>77</v>
      </c>
      <c r="N19" s="15">
        <v>0.61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171</v>
      </c>
      <c r="F28" s="17">
        <f>SUM(F14:F27)</f>
        <v>161</v>
      </c>
      <c r="G28" s="17">
        <f>SUM(G14:G27)</f>
        <v>0</v>
      </c>
      <c r="H28" s="18">
        <f>SUM(F28:G28)/E28</f>
        <v>0.94152046783625731</v>
      </c>
      <c r="I28" s="17">
        <f t="shared" si="0"/>
        <v>10</v>
      </c>
      <c r="J28" s="18">
        <f t="shared" ref="J28" si="2">I28/E28</f>
        <v>5.8479532163742687E-2</v>
      </c>
      <c r="K28" s="17">
        <f>SUM(K14:K27)</f>
        <v>0</v>
      </c>
      <c r="L28" s="18">
        <f t="shared" si="1"/>
        <v>0</v>
      </c>
      <c r="M28" s="17">
        <f>AVERAGE(M14:M27)</f>
        <v>82</v>
      </c>
      <c r="N28" s="19">
        <f>AVERAGE(N14:N27)</f>
        <v>0.68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MII. ARMANDO ALVARADO ALVARADO</v>
      </c>
      <c r="C37" s="40"/>
      <c r="D37" s="40"/>
      <c r="E37" s="13"/>
      <c r="F37" s="13"/>
      <c r="G37" s="41" t="s">
        <v>36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1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">
      <c r="A10" s="4" t="s">
        <v>8</v>
      </c>
      <c r="B10" s="34" t="str">
        <f>'1'!B10</f>
        <v>MII. ARMANDO ALVARADO ALVARADO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PROPIEDAD DE LOS MATERIALES</v>
      </c>
      <c r="B14" s="9" t="s">
        <v>51</v>
      </c>
      <c r="C14" s="9" t="str">
        <f>'1'!C14</f>
        <v>201 A</v>
      </c>
      <c r="D14" s="9" t="str">
        <f>'1'!D14</f>
        <v>IIND</v>
      </c>
      <c r="E14" s="9">
        <f>'1'!E14</f>
        <v>35</v>
      </c>
      <c r="F14" s="9">
        <v>33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82</v>
      </c>
      <c r="N14" s="15">
        <v>0.69</v>
      </c>
    </row>
    <row r="15" spans="1:14" s="11" customFormat="1" ht="25.5" x14ac:dyDescent="0.2">
      <c r="A15" s="9" t="str">
        <f>'1'!A14</f>
        <v>PROPIEDAD DE LOS MATERIALES</v>
      </c>
      <c r="B15" s="9" t="s">
        <v>51</v>
      </c>
      <c r="C15" s="9" t="str">
        <f>'1'!C15</f>
        <v>201 B</v>
      </c>
      <c r="D15" s="9" t="str">
        <f>'1'!D15</f>
        <v>IIND</v>
      </c>
      <c r="E15" s="9">
        <f>'1'!E15</f>
        <v>33</v>
      </c>
      <c r="F15" s="9"/>
      <c r="G15" s="9"/>
      <c r="H15" s="10"/>
      <c r="I15" s="9">
        <f t="shared" si="0"/>
        <v>33</v>
      </c>
      <c r="J15" s="10"/>
      <c r="K15" s="9">
        <v>0</v>
      </c>
      <c r="L15" s="10">
        <f t="shared" si="1"/>
        <v>0</v>
      </c>
      <c r="M15" s="9">
        <v>75</v>
      </c>
      <c r="N15" s="15">
        <v>0.79</v>
      </c>
    </row>
    <row r="16" spans="1:14" s="11" customFormat="1" ht="25.5" x14ac:dyDescent="0.2">
      <c r="A16" s="9" t="s">
        <v>40</v>
      </c>
      <c r="B16" s="9" t="s">
        <v>51</v>
      </c>
      <c r="C16" s="9" t="str">
        <f>'1'!C16</f>
        <v>601 B</v>
      </c>
      <c r="D16" s="9" t="str">
        <f>'1'!D16</f>
        <v>IIND</v>
      </c>
      <c r="E16" s="9">
        <f>'1'!E16</f>
        <v>31</v>
      </c>
      <c r="F16" s="9"/>
      <c r="G16" s="9"/>
      <c r="H16" s="10"/>
      <c r="I16" s="9">
        <f t="shared" si="0"/>
        <v>31</v>
      </c>
      <c r="J16" s="10"/>
      <c r="K16" s="9">
        <v>0</v>
      </c>
      <c r="L16" s="10">
        <f t="shared" si="1"/>
        <v>0</v>
      </c>
      <c r="M16" s="9">
        <v>49</v>
      </c>
      <c r="N16" s="15">
        <v>0.55000000000000004</v>
      </c>
    </row>
    <row r="17" spans="1:14" s="11" customFormat="1" ht="25.5" x14ac:dyDescent="0.2">
      <c r="A17" s="9" t="s">
        <v>41</v>
      </c>
      <c r="B17" s="9" t="s">
        <v>51</v>
      </c>
      <c r="C17" s="9" t="str">
        <f>'1'!C17</f>
        <v>801 B</v>
      </c>
      <c r="D17" s="9" t="str">
        <f>'1'!D17</f>
        <v>IIND</v>
      </c>
      <c r="E17" s="9">
        <f>'1'!E17</f>
        <v>30</v>
      </c>
      <c r="F17" s="9"/>
      <c r="G17" s="9"/>
      <c r="H17" s="10"/>
      <c r="I17" s="9">
        <f t="shared" si="0"/>
        <v>30</v>
      </c>
      <c r="J17" s="10"/>
      <c r="K17" s="9">
        <v>0</v>
      </c>
      <c r="L17" s="10">
        <f t="shared" si="1"/>
        <v>0</v>
      </c>
      <c r="M17" s="9">
        <v>89</v>
      </c>
      <c r="N17" s="15">
        <v>0.6</v>
      </c>
    </row>
    <row r="18" spans="1:14" s="11" customFormat="1" ht="25.5" x14ac:dyDescent="0.2">
      <c r="A18" s="9" t="str">
        <f>'1'!A18</f>
        <v>ADMINISTRACION DE LA CALIDAD</v>
      </c>
      <c r="B18" s="9" t="s">
        <v>51</v>
      </c>
      <c r="C18" s="9" t="str">
        <f>'1'!C18</f>
        <v>605 A</v>
      </c>
      <c r="D18" s="9" t="str">
        <f>'1'!D18</f>
        <v>LADM</v>
      </c>
      <c r="E18" s="9">
        <f>'1'!E18</f>
        <v>24</v>
      </c>
      <c r="F18" s="9"/>
      <c r="G18" s="9"/>
      <c r="H18" s="10"/>
      <c r="I18" s="9">
        <f t="shared" si="0"/>
        <v>24</v>
      </c>
      <c r="J18" s="10"/>
      <c r="K18" s="9">
        <v>0</v>
      </c>
      <c r="L18" s="10">
        <f t="shared" si="1"/>
        <v>0</v>
      </c>
      <c r="M18" s="9">
        <v>79</v>
      </c>
      <c r="N18" s="15">
        <v>0.79</v>
      </c>
    </row>
    <row r="19" spans="1:14" s="11" customFormat="1" ht="25.5" x14ac:dyDescent="0.2">
      <c r="A19" s="9" t="str">
        <f>'1'!A19</f>
        <v>METODOS CUANTITATIVOS PARA LA ADMON</v>
      </c>
      <c r="B19" s="9" t="s">
        <v>51</v>
      </c>
      <c r="C19" s="9" t="str">
        <f>'1'!C19</f>
        <v>405 A</v>
      </c>
      <c r="D19" s="9" t="str">
        <f>'1'!D19</f>
        <v>LADM</v>
      </c>
      <c r="E19" s="9">
        <f>'1'!E19</f>
        <v>18</v>
      </c>
      <c r="F19" s="9"/>
      <c r="G19" s="9"/>
      <c r="H19" s="10"/>
      <c r="I19" s="9">
        <f t="shared" si="0"/>
        <v>18</v>
      </c>
      <c r="J19" s="10"/>
      <c r="K19" s="9">
        <v>0</v>
      </c>
      <c r="L19" s="10">
        <f t="shared" si="1"/>
        <v>0</v>
      </c>
      <c r="M19" s="9">
        <v>83</v>
      </c>
      <c r="N19" s="15">
        <v>0.78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171</v>
      </c>
      <c r="F28" s="17">
        <f>SUM(F14:F27)</f>
        <v>33</v>
      </c>
      <c r="G28" s="17">
        <f>SUM(G14:G27)</f>
        <v>0</v>
      </c>
      <c r="H28" s="18">
        <f>SUM(F28:G28)/E28</f>
        <v>0.19298245614035087</v>
      </c>
      <c r="I28" s="17">
        <f t="shared" si="0"/>
        <v>138</v>
      </c>
      <c r="J28" s="18">
        <f t="shared" ref="J28" si="2">I28/E28</f>
        <v>0.80701754385964908</v>
      </c>
      <c r="K28" s="17">
        <f>SUM(K14:K27)</f>
        <v>0</v>
      </c>
      <c r="L28" s="18">
        <f t="shared" si="1"/>
        <v>0</v>
      </c>
      <c r="M28" s="17">
        <f>AVERAGE(M14:M27)</f>
        <v>76.166666666666671</v>
      </c>
      <c r="N28" s="19">
        <f>AVERAGE(N14:N27)</f>
        <v>0.70000000000000007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1" t="str">
        <f>B10</f>
        <v>MII. ARMANDO ALVARADO ALVARADO</v>
      </c>
      <c r="C37" s="41"/>
      <c r="D37" s="41"/>
      <c r="E37" s="13"/>
      <c r="F37" s="13"/>
      <c r="G37" s="41" t="s">
        <v>36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N37" sqref="N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">
      <c r="A10" s="4" t="s">
        <v>8</v>
      </c>
      <c r="B10" s="34" t="str">
        <f>'1'!B10</f>
        <v>MII. ARMANDO ALVARADO ALVARADO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PROPIEDAD DE LOS MATERIALES</v>
      </c>
      <c r="B14" s="9" t="s">
        <v>53</v>
      </c>
      <c r="C14" s="9" t="str">
        <f>'1'!C14</f>
        <v>201 A</v>
      </c>
      <c r="D14" s="9" t="str">
        <f>'1'!D14</f>
        <v>IIND</v>
      </c>
      <c r="E14" s="9">
        <f>'1'!E14</f>
        <v>35</v>
      </c>
      <c r="F14" s="9">
        <v>32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80</v>
      </c>
      <c r="N14" s="15">
        <v>0.77</v>
      </c>
    </row>
    <row r="15" spans="1:14" s="11" customFormat="1" x14ac:dyDescent="0.2">
      <c r="A15" s="9" t="str">
        <f>'1'!A15</f>
        <v>PROPIEDAD DE LOS MATERIALES</v>
      </c>
      <c r="B15" s="9" t="s">
        <v>53</v>
      </c>
      <c r="C15" s="9" t="str">
        <f>'1'!C15</f>
        <v>201 B</v>
      </c>
      <c r="D15" s="9" t="str">
        <f>'1'!D15</f>
        <v>IIND</v>
      </c>
      <c r="E15" s="9">
        <f>'1'!E15</f>
        <v>33</v>
      </c>
      <c r="F15" s="9">
        <v>30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72</v>
      </c>
      <c r="N15" s="15">
        <v>0.76</v>
      </c>
    </row>
    <row r="16" spans="1:14" s="11" customFormat="1" x14ac:dyDescent="0.2">
      <c r="A16" s="9" t="str">
        <f>'1'!A16</f>
        <v>SISTEMAS DE MANUFACTURA</v>
      </c>
      <c r="B16" s="9" t="s">
        <v>51</v>
      </c>
      <c r="C16" s="9" t="str">
        <f>'1'!C16</f>
        <v>601 B</v>
      </c>
      <c r="D16" s="9" t="str">
        <f>'1'!D16</f>
        <v>IIND</v>
      </c>
      <c r="E16" s="9">
        <f>'1'!E16</f>
        <v>31</v>
      </c>
      <c r="F16" s="9">
        <v>25</v>
      </c>
      <c r="G16" s="9"/>
      <c r="H16" s="10"/>
      <c r="I16" s="9">
        <f t="shared" si="0"/>
        <v>6</v>
      </c>
      <c r="J16" s="10"/>
      <c r="K16" s="9">
        <v>0</v>
      </c>
      <c r="L16" s="10">
        <f t="shared" si="1"/>
        <v>0</v>
      </c>
      <c r="M16" s="9">
        <v>72</v>
      </c>
      <c r="N16" s="15">
        <v>0.77</v>
      </c>
    </row>
    <row r="17" spans="1:14" s="11" customFormat="1" x14ac:dyDescent="0.2">
      <c r="A17" s="21" t="s">
        <v>41</v>
      </c>
      <c r="B17" s="9" t="s">
        <v>53</v>
      </c>
      <c r="C17" s="9" t="str">
        <f>'1'!C17</f>
        <v>801 B</v>
      </c>
      <c r="D17" s="9" t="str">
        <f>'1'!D17</f>
        <v>IIND</v>
      </c>
      <c r="E17" s="9">
        <f>'1'!E17</f>
        <v>30</v>
      </c>
      <c r="F17" s="9">
        <v>27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79</v>
      </c>
      <c r="N17" s="15">
        <v>0.83</v>
      </c>
    </row>
    <row r="18" spans="1:14" s="11" customFormat="1" x14ac:dyDescent="0.2">
      <c r="A18" s="9" t="str">
        <f>'1'!A18</f>
        <v>ADMINISTRACION DE LA CALIDAD</v>
      </c>
      <c r="B18" s="9" t="s">
        <v>53</v>
      </c>
      <c r="C18" s="9" t="str">
        <f>'1'!C18</f>
        <v>605 A</v>
      </c>
      <c r="D18" s="9" t="str">
        <f>'1'!D18</f>
        <v>LADM</v>
      </c>
      <c r="E18" s="9">
        <f>'1'!E18</f>
        <v>24</v>
      </c>
      <c r="F18" s="9">
        <v>23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86</v>
      </c>
      <c r="N18" s="15">
        <v>0.79</v>
      </c>
    </row>
    <row r="19" spans="1:14" s="11" customFormat="1" ht="25.5" x14ac:dyDescent="0.2">
      <c r="A19" s="9" t="str">
        <f>'1'!A19</f>
        <v>METODOS CUANTITATIVOS PARA LA ADMON</v>
      </c>
      <c r="B19" s="9" t="s">
        <v>53</v>
      </c>
      <c r="C19" s="9" t="str">
        <f>'1'!C19</f>
        <v>405 A</v>
      </c>
      <c r="D19" s="9" t="str">
        <f>'1'!D19</f>
        <v>LADM</v>
      </c>
      <c r="E19" s="9">
        <f>'1'!E19</f>
        <v>18</v>
      </c>
      <c r="F19" s="9">
        <v>14</v>
      </c>
      <c r="G19" s="9"/>
      <c r="H19" s="10"/>
      <c r="I19" s="9">
        <f t="shared" si="0"/>
        <v>4</v>
      </c>
      <c r="J19" s="10"/>
      <c r="K19" s="9">
        <v>0</v>
      </c>
      <c r="L19" s="10">
        <f t="shared" si="1"/>
        <v>0</v>
      </c>
      <c r="M19" s="9">
        <v>70</v>
      </c>
      <c r="N19" s="15">
        <v>0.77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171</v>
      </c>
      <c r="F28" s="17">
        <f>SUM(F14:F27)</f>
        <v>151</v>
      </c>
      <c r="G28" s="17"/>
      <c r="H28" s="18"/>
      <c r="I28" s="17">
        <f t="shared" si="0"/>
        <v>20</v>
      </c>
      <c r="J28" s="18"/>
      <c r="K28" s="17">
        <f>SUM(K14:K27)</f>
        <v>0</v>
      </c>
      <c r="L28" s="18">
        <f t="shared" si="1"/>
        <v>0</v>
      </c>
      <c r="M28" s="17">
        <f>AVERAGE(M14:M27)</f>
        <v>76.5</v>
      </c>
      <c r="N28" s="19">
        <f>AVERAGE(N14:N27)</f>
        <v>0.78166666666666662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1" t="str">
        <f>B10</f>
        <v>MII. ARMANDO ALVARADO ALVARADO</v>
      </c>
      <c r="C37" s="41"/>
      <c r="D37" s="41"/>
      <c r="E37" s="13"/>
      <c r="F37" s="13"/>
      <c r="G37" s="41" t="s">
        <v>36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F28" sqref="F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">
      <c r="A10" s="4" t="s">
        <v>8</v>
      </c>
      <c r="B10" s="34" t="str">
        <f>'1'!B10</f>
        <v>MII. ARMANDO ALVARADO ALVARADO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PROPIEDAD DE LOS MATERIALES</v>
      </c>
      <c r="B14" s="9" t="s">
        <v>34</v>
      </c>
      <c r="C14" s="9" t="str">
        <f>'1'!C14</f>
        <v>201 A</v>
      </c>
      <c r="D14" s="9" t="str">
        <f>'1'!D14</f>
        <v>IIND</v>
      </c>
      <c r="E14" s="9">
        <f>'1'!E14</f>
        <v>35</v>
      </c>
      <c r="F14" s="9"/>
      <c r="G14" s="9"/>
      <c r="H14" s="10">
        <f t="shared" ref="H14:H19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e">
        <f>'1'!#REF!</f>
        <v>#REF!</v>
      </c>
      <c r="B15" s="9" t="s">
        <v>34</v>
      </c>
      <c r="C15" s="9" t="str">
        <f>'1'!C15</f>
        <v>201 B</v>
      </c>
      <c r="D15" s="9" t="str">
        <f>'1'!D15</f>
        <v>IIND</v>
      </c>
      <c r="E15" s="9">
        <f>'1'!E15</f>
        <v>33</v>
      </c>
      <c r="F15" s="9"/>
      <c r="G15" s="9"/>
      <c r="H15" s="10">
        <f t="shared" si="0"/>
        <v>0</v>
      </c>
      <c r="I15" s="9">
        <f t="shared" si="1"/>
        <v>33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'1'!A15</f>
        <v>PROPIEDAD DE LOS MATERIALES</v>
      </c>
      <c r="B16" s="9" t="s">
        <v>34</v>
      </c>
      <c r="C16" s="9" t="str">
        <f>'1'!C16</f>
        <v>601 B</v>
      </c>
      <c r="D16" s="9" t="str">
        <f>'1'!D16</f>
        <v>IIND</v>
      </c>
      <c r="E16" s="9">
        <f>'1'!E16</f>
        <v>31</v>
      </c>
      <c r="F16" s="9"/>
      <c r="G16" s="9"/>
      <c r="H16" s="10">
        <f t="shared" si="0"/>
        <v>0</v>
      </c>
      <c r="I16" s="9">
        <f t="shared" si="1"/>
        <v>31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'1'!A16</f>
        <v>SISTEMAS DE MANUFACTURA</v>
      </c>
      <c r="B17" s="9" t="s">
        <v>34</v>
      </c>
      <c r="C17" s="9" t="str">
        <f>'1'!C17</f>
        <v>801 B</v>
      </c>
      <c r="D17" s="9" t="str">
        <f>'1'!D17</f>
        <v>IIND</v>
      </c>
      <c r="E17" s="9">
        <f>'1'!E17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ADMINISTRACION DE LA CALIDAD</v>
      </c>
      <c r="B18" s="9" t="s">
        <v>34</v>
      </c>
      <c r="C18" s="9" t="str">
        <f>'1'!C18</f>
        <v>605 A</v>
      </c>
      <c r="D18" s="9" t="str">
        <f>'1'!D18</f>
        <v>LADM</v>
      </c>
      <c r="E18" s="9">
        <f>'1'!E18</f>
        <v>24</v>
      </c>
      <c r="F18" s="9"/>
      <c r="G18" s="9"/>
      <c r="H18" s="10">
        <f t="shared" si="0"/>
        <v>0</v>
      </c>
      <c r="I18" s="9">
        <f t="shared" si="1"/>
        <v>24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>METODOS CUANTITATIVOS PARA LA ADMON</v>
      </c>
      <c r="B19" s="9" t="s">
        <v>34</v>
      </c>
      <c r="C19" s="9" t="str">
        <f>'1'!C19</f>
        <v>405 A</v>
      </c>
      <c r="D19" s="9" t="str">
        <f>'1'!D19</f>
        <v>LADM</v>
      </c>
      <c r="E19" s="9">
        <f>'1'!E19</f>
        <v>18</v>
      </c>
      <c r="F19" s="9"/>
      <c r="G19" s="9"/>
      <c r="H19" s="10">
        <f t="shared" si="0"/>
        <v>0</v>
      </c>
      <c r="I19" s="9">
        <f t="shared" si="1"/>
        <v>18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171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MII. ARMANDO ALVARADO ALVARADO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Armando Alvarado</cp:lastModifiedBy>
  <cp:revision/>
  <dcterms:created xsi:type="dcterms:W3CDTF">2021-11-22T14:45:25Z</dcterms:created>
  <dcterms:modified xsi:type="dcterms:W3CDTF">2025-06-07T19:37:32Z</dcterms:modified>
  <cp:category/>
  <cp:contentStatus/>
</cp:coreProperties>
</file>