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051C733D-FB1F-46AC-8861-CF9F0ADB5801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GESTION DE RESIDUOS" sheetId="1" r:id="rId1"/>
    <sheet name="QUIMICA ANALI" sheetId="2" r:id="rId2"/>
    <sheet name="GESTION AMBIENTAL IIB" sheetId="3" r:id="rId3"/>
    <sheet name="GESTION AMBIETAL II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L55" i="5"/>
  <c r="L58" i="5" s="1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P55" i="3"/>
  <c r="O55" i="3"/>
  <c r="O58" i="3" s="1"/>
  <c r="N55" i="3"/>
  <c r="M55" i="3"/>
  <c r="L55" i="3"/>
  <c r="L58" i="3" s="1"/>
  <c r="K55" i="3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J55" i="2"/>
  <c r="P54" i="2"/>
  <c r="O54" i="2"/>
  <c r="O57" i="2" s="1"/>
  <c r="N54" i="2"/>
  <c r="M54" i="2"/>
  <c r="L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Q10" i="2"/>
  <c r="B10" i="2"/>
  <c r="B11" i="2" s="1"/>
  <c r="B12" i="2" s="1"/>
  <c r="B13" i="2" s="1"/>
  <c r="B14" i="2" s="1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K57" i="2" l="1"/>
  <c r="K58" i="2"/>
  <c r="K58" i="3"/>
  <c r="L57" i="5"/>
  <c r="P57" i="5"/>
  <c r="M58" i="5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N57" i="2"/>
  <c r="J54" i="1"/>
  <c r="Q38" i="1"/>
  <c r="Q54" i="1" s="1"/>
  <c r="J56" i="1"/>
  <c r="J55" i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8" i="1" l="1"/>
  <c r="J57" i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<sst xmlns="http://schemas.openxmlformats.org/spreadsheetml/2006/main" count="280" uniqueCount="172">
  <si>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</si>
  <si>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</si>
  <si>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</si>
  <si>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</si>
  <si>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</si>
  <si>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</si>
  <si>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</si>
  <si>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</si>
  <si>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</si>
  <si>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</si>
  <si>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</si>
  <si>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</si>
  <si>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</si>
  <si>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</si>
  <si>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</si>
  <si>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</si>
  <si>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</si>
  <si>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</si>
  <si>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</si>
  <si>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</si>
  <si>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</si>
  <si>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</si>
  <si>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</si>
  <si>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</si>
  <si>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</si>
  <si>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</si>
  <si>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</si>
  <si>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</si>
  <si>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</si>
  <si>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</si>
  <si>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</si>
  <si>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</si>
  <si>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</si>
  <si>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</si>
  <si>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</si>
  <si>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</si>
  <si>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</si>
  <si>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</si>
  <si>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</si>
  <si>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</si>
  <si>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</si>
  <si>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VICHI MOZO MIGUEL ANGEL</t>
  </si>
  <si>
    <t>NAVARRETE MONTAN SERGIO NAIN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</si>
  <si>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</si>
  <si>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</si>
  <si>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</si>
  <si>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</si>
  <si>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</si>
  <si>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</si>
  <si>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</si>
  <si>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</si>
  <si>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</si>
  <si>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</si>
  <si>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</si>
  <si>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</si>
  <si>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</si>
  <si>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</si>
  <si>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</si>
  <si>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</si>
  <si>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</si>
  <si>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</si>
  <si>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</si>
  <si>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</si>
  <si>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</si>
  <si>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</si>
  <si>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</si>
  <si>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</si>
  <si>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</si>
  <si>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</si>
  <si>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</si>
  <si>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</si>
  <si>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</si>
  <si>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PAVA CATEMAXCA LUIS DONALDO</t>
  </si>
  <si>
    <t>PEREZ CAMPECHANO ANDREA</t>
  </si>
  <si>
    <t>SALINAS DOMÍNGUEZ FRIDA</t>
  </si>
  <si>
    <t>SANCHEZ PEREZ ATHZIRI DAMAR</t>
  </si>
  <si>
    <t>TOTO IXTEPAN FATIMA ALIZEE</t>
  </si>
  <si>
    <t>VILLASANA GOMEZ DARCY RENATA</t>
  </si>
  <si>
    <t>ZAMUDIO CORTÉS FRANCO</t>
  </si>
  <si>
    <t>241U0243</t>
  </si>
  <si>
    <t>241U0626</t>
  </si>
  <si>
    <t>241U0244</t>
  </si>
  <si>
    <t>241U0245</t>
  </si>
  <si>
    <t>241U0246</t>
  </si>
  <si>
    <t>241U0247</t>
  </si>
  <si>
    <t>241U0561</t>
  </si>
  <si>
    <t>241U0250</t>
  </si>
  <si>
    <t>241U0251</t>
  </si>
  <si>
    <t>241U0252</t>
  </si>
  <si>
    <t>241U0253</t>
  </si>
  <si>
    <t>241U0255</t>
  </si>
  <si>
    <t>241U0257</t>
  </si>
  <si>
    <t>241U0259</t>
  </si>
  <si>
    <t>241U0260</t>
  </si>
  <si>
    <t>241U0261</t>
  </si>
  <si>
    <t>241U0262</t>
  </si>
  <si>
    <t>241U0264</t>
  </si>
  <si>
    <t>241U0265</t>
  </si>
  <si>
    <t>GESTION DE RESIDUOS</t>
  </si>
  <si>
    <t>606B</t>
  </si>
  <si>
    <t>FEBRERO - JUNIO 2025</t>
  </si>
  <si>
    <t xml:space="preserve">QUIMICA ANALITICA </t>
  </si>
  <si>
    <t>206-A</t>
  </si>
  <si>
    <t>FEBRERO- JUNIO 2025</t>
  </si>
  <si>
    <t>GESTION AMBIENTAL II</t>
  </si>
  <si>
    <t>606-B</t>
  </si>
  <si>
    <t>606-A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</si>
  <si>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</si>
  <si>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</si>
  <si>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</si>
  <si>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</si>
  <si>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</si>
  <si>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</si>
  <si>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 xml:space="preserve">221U0354 </t>
  </si>
  <si>
    <t xml:space="preserve">BUSTAMANTE OLEA  KEVIN </t>
  </si>
  <si>
    <t>221U0355</t>
  </si>
  <si>
    <t xml:space="preserve">CAIXBA SINACA JAEL </t>
  </si>
  <si>
    <t>221U0357</t>
  </si>
  <si>
    <t>CHAGALA TEPACH MARIXCHEL</t>
  </si>
  <si>
    <t>221U0362</t>
  </si>
  <si>
    <t>CHONTAL VENTURA EDWIN GEOVANNI</t>
  </si>
  <si>
    <t xml:space="preserve">221U0801 </t>
  </si>
  <si>
    <t xml:space="preserve">CORTEZ ESTRADA OMAR </t>
  </si>
  <si>
    <t>221U0366</t>
  </si>
  <si>
    <t>DOMINGUEZ MARCOS  JUAN CARLOS</t>
  </si>
  <si>
    <t xml:space="preserve">221U0369 </t>
  </si>
  <si>
    <t>FIGUEROA CRUZ MARITZA</t>
  </si>
  <si>
    <t>221U0372</t>
  </si>
  <si>
    <t>GONZALES LARA GAEL</t>
  </si>
  <si>
    <t xml:space="preserve">221U0377 </t>
  </si>
  <si>
    <t>HERNADEZ MARTINEZ  JOSE EDUARDO</t>
  </si>
  <si>
    <t>221U0380</t>
  </si>
  <si>
    <t xml:space="preserve">MALAGA MARTNEZ  KARINA DEL CARMEN </t>
  </si>
  <si>
    <t>221U0383</t>
  </si>
  <si>
    <t xml:space="preserve">MARTINEZ BERDON  KARLA VEYDA </t>
  </si>
  <si>
    <t>221U0387</t>
  </si>
  <si>
    <t>MIXTEGA SIXTECO DAVED SADITH</t>
  </si>
  <si>
    <t>221U0393</t>
  </si>
  <si>
    <t>POISOT CATEMAXCA YERICK</t>
  </si>
  <si>
    <t xml:space="preserve">221U0397 </t>
  </si>
  <si>
    <t>QUINO VELASC FATIMA DE LOURDES</t>
  </si>
  <si>
    <t>221U0398</t>
  </si>
  <si>
    <t>REYES HERNADEZ YANELI GIZHE</t>
  </si>
  <si>
    <t>221U0402</t>
  </si>
  <si>
    <t>SANTIAGO CATEMAXACA HEIDI ANDREA</t>
  </si>
  <si>
    <t>221U0405</t>
  </si>
  <si>
    <t>TENORIO ARTIGAS LISSETH</t>
  </si>
  <si>
    <t xml:space="preserve">221U0406 </t>
  </si>
  <si>
    <t xml:space="preserve">TOTO ANOTA ZAIRA YAMARA </t>
  </si>
  <si>
    <t xml:space="preserve"> 221U0409</t>
  </si>
  <si>
    <t xml:space="preserve">VICTORIO MEDINA ANETTE MICHEL </t>
  </si>
  <si>
    <t>ALFONSO MOLINA CLAUIDA MARIA</t>
  </si>
  <si>
    <t>221U0843</t>
  </si>
  <si>
    <t xml:space="preserve">211U0297 </t>
  </si>
  <si>
    <t>CORDOBA SANCHEZ SANDRA GUADALUPE</t>
  </si>
  <si>
    <t>ALVARADO CUAZOZON WILLIAMS</t>
  </si>
  <si>
    <t>221U0348</t>
  </si>
  <si>
    <t xml:space="preserve">221U0789 </t>
  </si>
  <si>
    <t xml:space="preserve">231U0617 </t>
  </si>
  <si>
    <t>ABRAJAM OLEA AMERICA LITZANIA</t>
  </si>
  <si>
    <t>ANDRADE AZAMAR PEDRO AARON</t>
  </si>
  <si>
    <t>231U0253</t>
  </si>
  <si>
    <t>RODRIGUEZ ORTIZ ALICIA DEL ROSARIO</t>
  </si>
  <si>
    <t>241U0602</t>
  </si>
  <si>
    <t>221U0359</t>
  </si>
  <si>
    <t>CHAVEZ LUNA ZAIRA RAQUEL</t>
  </si>
  <si>
    <t xml:space="preserve">221U0367 </t>
  </si>
  <si>
    <t>DURAN VILLEGS ARNULFO</t>
  </si>
  <si>
    <t>211U0308</t>
  </si>
  <si>
    <t>POLITO CHIGO FLOR DEL CARMEN</t>
  </si>
  <si>
    <t>241U0258</t>
  </si>
  <si>
    <t>PAXTIAN VICTORIO ALICIA MIREYLI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</si>
</sst>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4" fillId="5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5" borderId="5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0" fillId="0" borderId="32" xfId="0" applyBorder="1" applyAlignment="1">
      <alignment horizontal="left"/>
    </xf>
    <xf numFmtId="0" fontId="12" fillId="0" borderId="0" xfId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left"/>
    </xf>
    <xf numFmtId="0" fontId="7" fillId="0" borderId="1" xfId="0" applyFont="1" applyBorder="1"/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0" fillId="0" borderId="3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6" fillId="0" borderId="3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6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workbookViewId="0">
      <selection activeCell="V17" sqref="V1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23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23" x14ac:dyDescent="0.25">
      <c r="C4" s="4" t="s">
        <v>2</v>
      </c>
      <c r="D4" s="115" t="s">
        <v>98</v>
      </c>
      <c r="E4" s="105"/>
      <c r="F4" s="105"/>
      <c r="G4" s="105"/>
      <c r="I4" s="4" t="s">
        <v>3</v>
      </c>
      <c r="J4" s="106" t="s">
        <v>99</v>
      </c>
      <c r="K4" s="105"/>
      <c r="M4" s="4" t="s">
        <v>4</v>
      </c>
      <c r="N4" s="116">
        <v>45749</v>
      </c>
      <c r="O4" s="105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06" t="s">
        <v>100</v>
      </c>
      <c r="E6" s="105"/>
      <c r="F6" s="105"/>
      <c r="G6" s="105"/>
      <c r="I6" s="102" t="s">
        <v>6</v>
      </c>
      <c r="J6" s="103"/>
      <c r="K6" s="104" t="s">
        <v>7</v>
      </c>
      <c r="L6" s="105"/>
      <c r="M6" s="105"/>
      <c r="N6" s="105"/>
      <c r="O6" s="105"/>
      <c r="P6" s="105"/>
    </row>
    <row r="7" spans="2:23" ht="11.25" customHeight="1" x14ac:dyDescent="0.25"/>
    <row r="8" spans="2:23" ht="15.75" x14ac:dyDescent="0.25">
      <c r="B8" s="6" t="s">
        <v>8</v>
      </c>
      <c r="C8" s="41" t="s">
        <v>9</v>
      </c>
      <c r="D8" s="107" t="s">
        <v>10</v>
      </c>
      <c r="E8" s="108"/>
      <c r="F8" s="108"/>
      <c r="G8" s="108"/>
      <c r="H8" s="108"/>
      <c r="I8" s="10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83"/>
      <c r="V8" s="83"/>
      <c r="W8" s="83"/>
    </row>
    <row r="9" spans="2:23" ht="15.75" x14ac:dyDescent="0.25">
      <c r="B9" s="19">
        <v>1</v>
      </c>
      <c r="C9" s="25" t="s">
        <v>156</v>
      </c>
      <c r="D9" s="110" t="s">
        <v>155</v>
      </c>
      <c r="E9" s="111"/>
      <c r="F9" s="111"/>
      <c r="G9" s="111"/>
      <c r="H9" s="111"/>
      <c r="I9" s="112"/>
      <c r="J9" s="7">
        <v>70</v>
      </c>
      <c r="K9" s="7">
        <v>80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21.428571428571427</v>
      </c>
      <c r="U9" s="83"/>
      <c r="V9" s="83"/>
      <c r="W9" s="83"/>
    </row>
    <row r="10" spans="2:23" ht="15.75" x14ac:dyDescent="0.25">
      <c r="B10" s="19">
        <f t="shared" ref="B10:B53" si="1">B9+1</f>
        <v>2</v>
      </c>
      <c r="C10" s="25" t="s">
        <v>27</v>
      </c>
      <c r="D10" s="84" t="s">
        <v>49</v>
      </c>
      <c r="E10" s="85"/>
      <c r="F10" s="85"/>
      <c r="G10" s="85"/>
      <c r="H10" s="85"/>
      <c r="I10" s="86"/>
      <c r="J10" s="7">
        <v>85</v>
      </c>
      <c r="K10" s="7">
        <v>95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25.714285714285715</v>
      </c>
      <c r="U10" s="83"/>
      <c r="V10" s="83"/>
      <c r="W10" s="83"/>
    </row>
    <row r="11" spans="2:23" ht="15.75" x14ac:dyDescent="0.25">
      <c r="B11" s="19">
        <f t="shared" si="1"/>
        <v>3</v>
      </c>
      <c r="C11" s="25" t="s">
        <v>28</v>
      </c>
      <c r="D11" s="88" t="s">
        <v>50</v>
      </c>
      <c r="E11" s="88"/>
      <c r="F11" s="88"/>
      <c r="G11" s="88"/>
      <c r="H11" s="88"/>
      <c r="I11" s="88"/>
      <c r="J11" s="43">
        <v>0</v>
      </c>
      <c r="K11" s="7">
        <v>85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12.142857142857142</v>
      </c>
      <c r="U11" s="39"/>
    </row>
    <row r="12" spans="2:23" ht="15.75" x14ac:dyDescent="0.25">
      <c r="B12" s="19">
        <f>B11+1</f>
        <v>4</v>
      </c>
      <c r="C12" s="28" t="s">
        <v>164</v>
      </c>
      <c r="D12" s="84" t="s">
        <v>165</v>
      </c>
      <c r="E12" s="85"/>
      <c r="F12" s="85"/>
      <c r="G12" s="85"/>
      <c r="H12" s="85"/>
      <c r="I12" s="86"/>
      <c r="J12" s="75">
        <v>0</v>
      </c>
      <c r="K12" s="75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0</v>
      </c>
      <c r="U12" s="83"/>
      <c r="V12" s="83"/>
      <c r="W12" s="83"/>
    </row>
    <row r="13" spans="2:23" ht="15.75" x14ac:dyDescent="0.25">
      <c r="B13" s="19">
        <f t="shared" si="1"/>
        <v>5</v>
      </c>
      <c r="C13" s="28" t="s">
        <v>29</v>
      </c>
      <c r="D13" s="84" t="s">
        <v>44</v>
      </c>
      <c r="E13" s="85"/>
      <c r="F13" s="85"/>
      <c r="G13" s="85"/>
      <c r="H13" s="85"/>
      <c r="I13" s="87"/>
      <c r="J13" s="28">
        <v>78</v>
      </c>
      <c r="K13" s="25">
        <v>90</v>
      </c>
      <c r="L13" s="25"/>
      <c r="M13" s="25"/>
      <c r="N13" s="25"/>
      <c r="O13" s="25"/>
      <c r="P13" s="25"/>
      <c r="Q13" s="25"/>
      <c r="U13" s="83"/>
      <c r="V13" s="83"/>
      <c r="W13" s="83"/>
    </row>
    <row r="14" spans="2:23" ht="15.75" x14ac:dyDescent="0.25">
      <c r="B14" s="19">
        <f t="shared" si="1"/>
        <v>6</v>
      </c>
      <c r="C14" s="28" t="s">
        <v>166</v>
      </c>
      <c r="D14" s="84" t="s">
        <v>167</v>
      </c>
      <c r="E14" s="85"/>
      <c r="F14" s="85"/>
      <c r="G14" s="85"/>
      <c r="H14" s="85"/>
      <c r="I14" s="87"/>
      <c r="J14" s="77">
        <v>0</v>
      </c>
      <c r="K14" s="26">
        <v>90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7">
        <f>SUM(J14:P14)/7</f>
        <v>12.857142857142858</v>
      </c>
      <c r="U14" s="83"/>
      <c r="V14" s="83"/>
      <c r="W14" s="83"/>
    </row>
    <row r="15" spans="2:23" ht="15.75" x14ac:dyDescent="0.25">
      <c r="B15" s="19">
        <f t="shared" si="1"/>
        <v>7</v>
      </c>
      <c r="C15" s="28" t="s">
        <v>30</v>
      </c>
      <c r="D15" s="84" t="s">
        <v>45</v>
      </c>
      <c r="E15" s="85"/>
      <c r="F15" s="85"/>
      <c r="G15" s="85"/>
      <c r="H15" s="85"/>
      <c r="I15" s="87"/>
      <c r="J15" s="76">
        <v>0</v>
      </c>
      <c r="K15" s="25">
        <v>90</v>
      </c>
      <c r="L15" s="25"/>
      <c r="M15" s="25"/>
      <c r="N15" s="25"/>
      <c r="O15" s="25"/>
      <c r="P15" s="25"/>
      <c r="Q15" s="25"/>
      <c r="U15" s="83"/>
      <c r="V15" s="83"/>
      <c r="W15" s="83"/>
    </row>
    <row r="16" spans="2:23" ht="15.75" x14ac:dyDescent="0.25">
      <c r="B16" s="19">
        <f t="shared" si="1"/>
        <v>8</v>
      </c>
      <c r="C16" s="28" t="s">
        <v>31</v>
      </c>
      <c r="D16" s="84" t="s">
        <v>46</v>
      </c>
      <c r="E16" s="85"/>
      <c r="F16" s="85"/>
      <c r="G16" s="85"/>
      <c r="H16" s="85"/>
      <c r="I16" s="87"/>
      <c r="J16" s="45">
        <v>70</v>
      </c>
      <c r="K16" s="23">
        <v>85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 t="shared" ref="Q16:Q38" si="2">SUM(J16:P16)/7</f>
        <v>22.142857142857142</v>
      </c>
      <c r="U16" s="39"/>
    </row>
    <row r="17" spans="2:24" ht="15.75" x14ac:dyDescent="0.25">
      <c r="B17" s="19">
        <f t="shared" si="1"/>
        <v>9</v>
      </c>
      <c r="C17" s="28" t="s">
        <v>32</v>
      </c>
      <c r="D17" s="84" t="s">
        <v>47</v>
      </c>
      <c r="E17" s="85"/>
      <c r="F17" s="85"/>
      <c r="G17" s="85"/>
      <c r="H17" s="85"/>
      <c r="I17" s="87"/>
      <c r="J17" s="40">
        <v>70</v>
      </c>
      <c r="K17" s="7">
        <v>95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23.571428571428573</v>
      </c>
      <c r="U17" s="39"/>
    </row>
    <row r="18" spans="2:24" ht="15.75" x14ac:dyDescent="0.25">
      <c r="B18" s="19">
        <f t="shared" si="1"/>
        <v>10</v>
      </c>
      <c r="C18" s="28" t="s">
        <v>48</v>
      </c>
      <c r="D18" s="84" t="s">
        <v>51</v>
      </c>
      <c r="E18" s="85"/>
      <c r="F18" s="85"/>
      <c r="G18" s="85"/>
      <c r="H18" s="85"/>
      <c r="I18" s="87"/>
      <c r="J18" s="40">
        <v>75</v>
      </c>
      <c r="K18" s="7">
        <v>95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24.285714285714285</v>
      </c>
      <c r="U18" s="39"/>
    </row>
    <row r="19" spans="2:24" ht="15.75" x14ac:dyDescent="0.25">
      <c r="B19" s="19">
        <f t="shared" si="1"/>
        <v>11</v>
      </c>
      <c r="C19" s="28" t="s">
        <v>33</v>
      </c>
      <c r="D19" s="84" t="s">
        <v>52</v>
      </c>
      <c r="E19" s="85"/>
      <c r="F19" s="85"/>
      <c r="G19" s="85"/>
      <c r="H19" s="85"/>
      <c r="I19" s="87"/>
      <c r="J19" s="40">
        <v>90</v>
      </c>
      <c r="K19" s="7">
        <v>100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27.142857142857142</v>
      </c>
      <c r="U19" s="39"/>
    </row>
    <row r="20" spans="2:24" ht="15.75" x14ac:dyDescent="0.25">
      <c r="B20" s="19">
        <f t="shared" si="1"/>
        <v>12</v>
      </c>
      <c r="C20" s="28" t="s">
        <v>34</v>
      </c>
      <c r="D20" s="84" t="s">
        <v>53</v>
      </c>
      <c r="E20" s="85"/>
      <c r="F20" s="85"/>
      <c r="G20" s="85"/>
      <c r="H20" s="85"/>
      <c r="I20" s="87"/>
      <c r="J20" s="74">
        <v>0</v>
      </c>
      <c r="K20" s="7">
        <v>85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12.142857142857142</v>
      </c>
      <c r="U20" s="39"/>
    </row>
    <row r="21" spans="2:24" ht="15.75" customHeight="1" x14ac:dyDescent="0.25">
      <c r="B21" s="19">
        <f t="shared" si="1"/>
        <v>13</v>
      </c>
      <c r="C21" s="28" t="s">
        <v>35</v>
      </c>
      <c r="D21" s="84" t="s">
        <v>42</v>
      </c>
      <c r="E21" s="85"/>
      <c r="F21" s="85"/>
      <c r="G21" s="85"/>
      <c r="H21" s="85"/>
      <c r="I21" s="87"/>
      <c r="J21" s="74">
        <v>0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  <c r="U21" s="39"/>
    </row>
    <row r="22" spans="2:24" ht="15.75" customHeight="1" x14ac:dyDescent="0.25">
      <c r="B22" s="19">
        <f t="shared" si="1"/>
        <v>14</v>
      </c>
      <c r="C22" s="28" t="s">
        <v>36</v>
      </c>
      <c r="D22" s="84" t="s">
        <v>54</v>
      </c>
      <c r="E22" s="85"/>
      <c r="F22" s="85"/>
      <c r="G22" s="85"/>
      <c r="H22" s="85"/>
      <c r="I22" s="87"/>
      <c r="J22" s="40">
        <v>78</v>
      </c>
      <c r="K22" s="7">
        <v>90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24</v>
      </c>
      <c r="U22" s="39"/>
    </row>
    <row r="23" spans="2:24" ht="15.75" customHeight="1" x14ac:dyDescent="0.25">
      <c r="B23" s="19">
        <f t="shared" si="1"/>
        <v>15</v>
      </c>
      <c r="C23" s="25" t="s">
        <v>168</v>
      </c>
      <c r="D23" s="84" t="s">
        <v>169</v>
      </c>
      <c r="E23" s="85"/>
      <c r="F23" s="85"/>
      <c r="G23" s="85"/>
      <c r="H23" s="85"/>
      <c r="I23" s="87"/>
      <c r="J23" s="40">
        <v>78</v>
      </c>
      <c r="K23" s="7">
        <v>80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22.571428571428573</v>
      </c>
      <c r="U23" s="39"/>
    </row>
    <row r="24" spans="2:24" ht="15.75" customHeight="1" x14ac:dyDescent="0.25">
      <c r="B24" s="19">
        <f t="shared" si="1"/>
        <v>16</v>
      </c>
      <c r="C24" s="25" t="s">
        <v>37</v>
      </c>
      <c r="D24" s="84" t="s">
        <v>55</v>
      </c>
      <c r="E24" s="85"/>
      <c r="F24" s="85"/>
      <c r="G24" s="85"/>
      <c r="H24" s="85"/>
      <c r="I24" s="87"/>
      <c r="J24" s="40">
        <v>70</v>
      </c>
      <c r="K24" s="7">
        <v>95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23.571428571428573</v>
      </c>
      <c r="U24" s="83"/>
      <c r="V24" s="83"/>
      <c r="W24" s="83"/>
      <c r="X24" s="83"/>
    </row>
    <row r="25" spans="2:24" ht="15.75" customHeight="1" x14ac:dyDescent="0.25">
      <c r="B25" s="19">
        <f t="shared" si="1"/>
        <v>17</v>
      </c>
      <c r="C25" s="25" t="s">
        <v>38</v>
      </c>
      <c r="D25" s="84" t="s">
        <v>56</v>
      </c>
      <c r="E25" s="85"/>
      <c r="F25" s="85"/>
      <c r="G25" s="85"/>
      <c r="H25" s="85"/>
      <c r="I25" s="86"/>
      <c r="J25" s="7">
        <v>90</v>
      </c>
      <c r="K25" s="7">
        <v>100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27.142857142857142</v>
      </c>
      <c r="U25" s="83"/>
      <c r="V25" s="83"/>
      <c r="W25" s="83"/>
      <c r="X25" s="83"/>
    </row>
    <row r="26" spans="2:24" ht="15.75" customHeight="1" x14ac:dyDescent="0.25">
      <c r="B26" s="19">
        <f t="shared" si="1"/>
        <v>18</v>
      </c>
      <c r="C26" s="25" t="s">
        <v>39</v>
      </c>
      <c r="D26" s="84" t="s">
        <v>57</v>
      </c>
      <c r="E26" s="85"/>
      <c r="F26" s="85"/>
      <c r="G26" s="85"/>
      <c r="H26" s="85"/>
      <c r="I26" s="86"/>
      <c r="J26" s="43">
        <v>0</v>
      </c>
      <c r="K26" s="7">
        <v>90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  <c r="U26" s="83"/>
      <c r="V26" s="83"/>
      <c r="W26" s="83"/>
      <c r="X26" s="83"/>
    </row>
    <row r="27" spans="2:24" ht="15.75" customHeight="1" x14ac:dyDescent="0.25">
      <c r="B27" s="19">
        <f t="shared" si="1"/>
        <v>19</v>
      </c>
      <c r="C27" s="25" t="s">
        <v>40</v>
      </c>
      <c r="D27" s="125" t="s">
        <v>58</v>
      </c>
      <c r="E27" s="126"/>
      <c r="F27" s="126"/>
      <c r="G27" s="126"/>
      <c r="H27" s="126"/>
      <c r="I27" s="127"/>
      <c r="J27" s="7">
        <v>100</v>
      </c>
      <c r="K27" s="7">
        <v>100</v>
      </c>
      <c r="L27" s="7"/>
      <c r="M27" s="7"/>
      <c r="N27" s="7"/>
      <c r="O27" s="7"/>
      <c r="P27" s="7"/>
      <c r="Q27" s="10">
        <f t="shared" si="2"/>
        <v>28.571428571428573</v>
      </c>
      <c r="U27" s="83"/>
      <c r="V27" s="83"/>
      <c r="W27" s="83"/>
      <c r="X27" s="83"/>
    </row>
    <row r="28" spans="2:24" ht="15.75" customHeight="1" x14ac:dyDescent="0.25">
      <c r="B28" s="19">
        <f t="shared" si="1"/>
        <v>20</v>
      </c>
      <c r="C28" s="42"/>
      <c r="D28" s="101"/>
      <c r="E28" s="96"/>
      <c r="F28" s="96"/>
      <c r="G28" s="96"/>
      <c r="H28" s="96"/>
      <c r="I28" s="97"/>
      <c r="J28" s="7"/>
      <c r="K28" s="7"/>
      <c r="L28" s="7"/>
      <c r="M28" s="7"/>
      <c r="N28" s="7"/>
      <c r="O28" s="7"/>
      <c r="P28" s="7"/>
      <c r="Q28" s="10">
        <f t="shared" si="2"/>
        <v>0</v>
      </c>
      <c r="U28" s="83"/>
      <c r="V28" s="83"/>
      <c r="W28" s="83"/>
      <c r="X28" s="83"/>
    </row>
    <row r="29" spans="2:24" ht="15.75" customHeight="1" x14ac:dyDescent="0.25">
      <c r="B29" s="19">
        <f t="shared" si="1"/>
        <v>21</v>
      </c>
      <c r="C29" s="42"/>
      <c r="D29" s="89"/>
      <c r="E29" s="90"/>
      <c r="F29" s="90"/>
      <c r="G29" s="90"/>
      <c r="H29" s="90"/>
      <c r="I29" s="91"/>
      <c r="J29" s="7"/>
      <c r="K29" s="7"/>
      <c r="L29" s="7"/>
      <c r="M29" s="7"/>
      <c r="N29" s="7"/>
      <c r="O29" s="7"/>
      <c r="P29" s="7"/>
      <c r="Q29" s="10">
        <f t="shared" si="2"/>
        <v>0</v>
      </c>
      <c r="U29" s="83"/>
      <c r="V29" s="83"/>
      <c r="W29" s="83"/>
      <c r="X29" s="83"/>
    </row>
    <row r="30" spans="2:24" ht="15.75" customHeight="1" x14ac:dyDescent="0.25">
      <c r="B30" s="19">
        <f t="shared" si="1"/>
        <v>22</v>
      </c>
      <c r="C30" s="42"/>
      <c r="D30" s="92"/>
      <c r="E30" s="93"/>
      <c r="F30" s="93"/>
      <c r="G30" s="93"/>
      <c r="H30" s="93"/>
      <c r="I30" s="94"/>
      <c r="J30" s="21"/>
      <c r="K30" s="21"/>
      <c r="L30" s="21"/>
      <c r="M30" s="21"/>
      <c r="N30" s="21"/>
      <c r="O30" s="21"/>
      <c r="P30" s="21"/>
      <c r="Q30" s="22">
        <f t="shared" si="2"/>
        <v>0</v>
      </c>
      <c r="U30" s="83"/>
      <c r="V30" s="83"/>
      <c r="W30" s="83"/>
      <c r="X30" s="83"/>
    </row>
    <row r="31" spans="2:24" ht="15.75" customHeight="1" x14ac:dyDescent="0.25">
      <c r="B31" s="19">
        <f t="shared" si="1"/>
        <v>23</v>
      </c>
      <c r="C31" s="42"/>
      <c r="D31" s="128"/>
      <c r="E31" s="128"/>
      <c r="F31" s="128"/>
      <c r="G31" s="128"/>
      <c r="H31" s="128"/>
      <c r="I31" s="129"/>
      <c r="J31" s="28"/>
      <c r="K31" s="25"/>
      <c r="L31" s="25"/>
      <c r="M31" s="25"/>
      <c r="N31" s="25"/>
      <c r="O31" s="25"/>
      <c r="P31" s="25"/>
      <c r="Q31" s="25">
        <f t="shared" si="2"/>
        <v>0</v>
      </c>
      <c r="U31" s="83"/>
      <c r="V31" s="83"/>
      <c r="W31" s="83"/>
      <c r="X31" s="83"/>
    </row>
    <row r="32" spans="2:24" ht="15.75" customHeight="1" x14ac:dyDescent="0.25">
      <c r="B32" s="19">
        <f t="shared" si="1"/>
        <v>24</v>
      </c>
      <c r="C32" s="42"/>
      <c r="D32" s="98"/>
      <c r="E32" s="99"/>
      <c r="F32" s="99"/>
      <c r="G32" s="99"/>
      <c r="H32" s="99"/>
      <c r="I32" s="100"/>
      <c r="J32" s="23"/>
      <c r="K32" s="23"/>
      <c r="L32" s="23"/>
      <c r="M32" s="23"/>
      <c r="N32" s="23"/>
      <c r="O32" s="23"/>
      <c r="P32" s="23"/>
      <c r="Q32" s="24">
        <f t="shared" si="2"/>
        <v>0</v>
      </c>
      <c r="U32" s="83"/>
      <c r="V32" s="83"/>
      <c r="W32" s="83"/>
      <c r="X32" s="83"/>
    </row>
    <row r="33" spans="2:24" ht="15.75" customHeight="1" x14ac:dyDescent="0.25">
      <c r="B33" s="9">
        <f t="shared" si="1"/>
        <v>25</v>
      </c>
      <c r="C33" s="39"/>
      <c r="D33" s="95"/>
      <c r="E33" s="96"/>
      <c r="F33" s="96"/>
      <c r="G33" s="96"/>
      <c r="H33" s="96"/>
      <c r="I33" s="97"/>
      <c r="J33" s="7"/>
      <c r="K33" s="7"/>
      <c r="L33" s="7"/>
      <c r="M33" s="7"/>
      <c r="N33" s="7"/>
      <c r="O33" s="7"/>
      <c r="P33" s="7"/>
      <c r="Q33" s="10">
        <f t="shared" si="2"/>
        <v>0</v>
      </c>
      <c r="U33" s="83"/>
      <c r="V33" s="83"/>
      <c r="W33" s="83"/>
      <c r="X33" s="83"/>
    </row>
    <row r="34" spans="2:24" ht="15.75" customHeight="1" x14ac:dyDescent="0.25">
      <c r="B34" s="9">
        <f t="shared" si="1"/>
        <v>26</v>
      </c>
      <c r="C34" s="39"/>
      <c r="D34" s="95"/>
      <c r="E34" s="96"/>
      <c r="F34" s="96"/>
      <c r="G34" s="96"/>
      <c r="H34" s="96"/>
      <c r="I34" s="97"/>
      <c r="J34" s="7"/>
      <c r="K34" s="7"/>
      <c r="L34" s="7"/>
      <c r="M34" s="7"/>
      <c r="N34" s="7"/>
      <c r="O34" s="7"/>
      <c r="P34" s="7"/>
      <c r="Q34" s="10">
        <f t="shared" si="2"/>
        <v>0</v>
      </c>
      <c r="U34" s="83"/>
      <c r="V34" s="83"/>
      <c r="W34" s="83"/>
      <c r="X34" s="83"/>
    </row>
    <row r="35" spans="2:24" ht="15.75" customHeight="1" x14ac:dyDescent="0.25">
      <c r="B35" s="9">
        <f t="shared" si="1"/>
        <v>27</v>
      </c>
      <c r="C35" s="39"/>
      <c r="D35" s="95"/>
      <c r="E35" s="96"/>
      <c r="F35" s="96"/>
      <c r="G35" s="96"/>
      <c r="H35" s="96"/>
      <c r="I35" s="97"/>
      <c r="J35" s="7"/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/>
      <c r="D36" s="95"/>
      <c r="E36" s="96"/>
      <c r="F36" s="96"/>
      <c r="G36" s="96"/>
      <c r="H36" s="96"/>
      <c r="I36" s="97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24" ht="15.75" customHeight="1" x14ac:dyDescent="0.25">
      <c r="B37" s="9">
        <f t="shared" si="1"/>
        <v>29</v>
      </c>
      <c r="C37" s="18"/>
      <c r="D37" s="95"/>
      <c r="E37" s="96"/>
      <c r="F37" s="96"/>
      <c r="G37" s="96"/>
      <c r="H37" s="96"/>
      <c r="I37" s="97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24" ht="15.75" customHeight="1" x14ac:dyDescent="0.25">
      <c r="B38" s="9">
        <f t="shared" si="1"/>
        <v>30</v>
      </c>
      <c r="C38" s="18"/>
      <c r="D38" s="145"/>
      <c r="E38" s="146"/>
      <c r="F38" s="146"/>
      <c r="G38" s="146"/>
      <c r="H38" s="146"/>
      <c r="I38" s="147"/>
      <c r="J38" s="21"/>
      <c r="K38" s="21"/>
      <c r="L38" s="21"/>
      <c r="M38" s="21"/>
      <c r="N38" s="21"/>
      <c r="O38" s="21"/>
      <c r="P38" s="21"/>
      <c r="Q38" s="22">
        <f t="shared" si="2"/>
        <v>0</v>
      </c>
    </row>
    <row r="39" spans="2:24" ht="15.75" customHeight="1" x14ac:dyDescent="0.25">
      <c r="B39" s="9">
        <f t="shared" si="1"/>
        <v>31</v>
      </c>
      <c r="D39" s="142"/>
      <c r="E39" s="143"/>
      <c r="F39" s="143"/>
      <c r="G39" s="143"/>
      <c r="H39" s="143"/>
      <c r="I39" s="144"/>
      <c r="J39" s="28"/>
      <c r="K39" s="25"/>
      <c r="L39" s="25"/>
      <c r="M39" s="25"/>
      <c r="N39" s="25"/>
      <c r="O39" s="25"/>
      <c r="P39" s="25"/>
      <c r="Q39" s="25"/>
    </row>
    <row r="40" spans="2:24" ht="15.75" customHeight="1" x14ac:dyDescent="0.25">
      <c r="B40" s="9">
        <f t="shared" si="1"/>
        <v>32</v>
      </c>
      <c r="C40" s="18"/>
      <c r="D40" s="139"/>
      <c r="E40" s="140"/>
      <c r="F40" s="140"/>
      <c r="G40" s="140"/>
      <c r="H40" s="140"/>
      <c r="I40" s="141"/>
      <c r="J40" s="23"/>
      <c r="K40" s="23"/>
      <c r="L40" s="23"/>
      <c r="M40" s="23"/>
      <c r="N40" s="23"/>
      <c r="O40" s="23"/>
      <c r="P40" s="23"/>
      <c r="Q40" s="24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136"/>
      <c r="E41" s="137"/>
      <c r="F41" s="137"/>
      <c r="G41" s="137"/>
      <c r="H41" s="137"/>
      <c r="I41" s="138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136"/>
      <c r="E42" s="137"/>
      <c r="F42" s="137"/>
      <c r="G42" s="137"/>
      <c r="H42" s="137"/>
      <c r="I42" s="138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6"/>
      <c r="D43" s="133"/>
      <c r="E43" s="119"/>
      <c r="F43" s="119"/>
      <c r="G43" s="119"/>
      <c r="H43" s="119"/>
      <c r="I43" s="134"/>
      <c r="J43" s="21"/>
      <c r="K43" s="21"/>
      <c r="L43" s="21"/>
      <c r="M43" s="21"/>
      <c r="N43" s="21"/>
      <c r="O43" s="21"/>
      <c r="P43" s="21"/>
      <c r="Q43" s="22">
        <f>SUM(J43:P43)/7</f>
        <v>0</v>
      </c>
    </row>
    <row r="44" spans="2:24" ht="15.75" customHeight="1" x14ac:dyDescent="0.25">
      <c r="B44" s="19">
        <f t="shared" si="1"/>
        <v>36</v>
      </c>
      <c r="C44" s="25"/>
      <c r="D44" s="130"/>
      <c r="E44" s="131"/>
      <c r="F44" s="131"/>
      <c r="G44" s="131"/>
      <c r="H44" s="131"/>
      <c r="I44" s="132"/>
      <c r="J44" s="25"/>
      <c r="K44" s="25"/>
      <c r="L44" s="25"/>
      <c r="M44" s="25"/>
      <c r="N44" s="25"/>
      <c r="O44" s="25"/>
      <c r="P44" s="25"/>
      <c r="Q44" s="25"/>
    </row>
    <row r="45" spans="2:24" ht="15.75" customHeight="1" x14ac:dyDescent="0.25">
      <c r="B45" s="19">
        <f t="shared" si="1"/>
        <v>37</v>
      </c>
      <c r="C45" s="25"/>
      <c r="D45" s="130"/>
      <c r="E45" s="131"/>
      <c r="F45" s="131"/>
      <c r="G45" s="131"/>
      <c r="H45" s="131"/>
      <c r="I45" s="132"/>
      <c r="J45" s="25"/>
      <c r="K45" s="25"/>
      <c r="L45" s="25"/>
      <c r="M45" s="25"/>
      <c r="N45" s="25"/>
      <c r="O45" s="25"/>
      <c r="P45" s="25"/>
      <c r="Q45" s="25"/>
    </row>
    <row r="46" spans="2:24" ht="15.75" customHeight="1" x14ac:dyDescent="0.25">
      <c r="B46" s="9">
        <f t="shared" si="1"/>
        <v>38</v>
      </c>
      <c r="C46" s="37"/>
      <c r="D46" s="135"/>
      <c r="E46" s="105"/>
      <c r="F46" s="105"/>
      <c r="G46" s="105"/>
      <c r="H46" s="105"/>
      <c r="I46" s="123"/>
      <c r="J46" s="23"/>
      <c r="K46" s="23"/>
      <c r="L46" s="23"/>
      <c r="M46" s="23"/>
      <c r="N46" s="23"/>
      <c r="O46" s="23"/>
      <c r="P46" s="23"/>
      <c r="Q46" s="24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3">COUNTIF(J9:J53,"&gt;=70")</f>
        <v>12</v>
      </c>
      <c r="K54" s="12">
        <f t="shared" si="3"/>
        <v>18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4">COUNTIF(J9:J53,"&lt;70")</f>
        <v>7</v>
      </c>
      <c r="K55" s="14">
        <f t="shared" si="4"/>
        <v>1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5">COUNT(J9:J53)</f>
        <v>19</v>
      </c>
      <c r="K56" s="14">
        <f t="shared" si="5"/>
        <v>19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6">J54/J56</f>
        <v>0.63157894736842102</v>
      </c>
      <c r="K57" s="17">
        <f t="shared" si="6"/>
        <v>0.94736842105263153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7">J55/J56</f>
        <v>0.36842105263157893</v>
      </c>
      <c r="K58" s="16">
        <f t="shared" si="7"/>
        <v>5.2631578947368418E-2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5">
    <mergeCell ref="D47:I47"/>
    <mergeCell ref="D48:I48"/>
    <mergeCell ref="D27:I27"/>
    <mergeCell ref="D31:I31"/>
    <mergeCell ref="D44:I44"/>
    <mergeCell ref="D45:I45"/>
    <mergeCell ref="D43:I43"/>
    <mergeCell ref="D46:I46"/>
    <mergeCell ref="D42:I42"/>
    <mergeCell ref="D41:I41"/>
    <mergeCell ref="D40:I40"/>
    <mergeCell ref="D39:I39"/>
    <mergeCell ref="D38:I38"/>
    <mergeCell ref="D37:I37"/>
    <mergeCell ref="D36:I36"/>
    <mergeCell ref="D35:I35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29:I29"/>
    <mergeCell ref="D30:I30"/>
    <mergeCell ref="D34:I34"/>
    <mergeCell ref="U26:X26"/>
    <mergeCell ref="U29:X29"/>
    <mergeCell ref="D32:I32"/>
    <mergeCell ref="D33:I33"/>
    <mergeCell ref="U30:X30"/>
    <mergeCell ref="U32:X32"/>
    <mergeCell ref="U31:X31"/>
    <mergeCell ref="U27:X27"/>
    <mergeCell ref="U33:X33"/>
    <mergeCell ref="U34:X34"/>
    <mergeCell ref="U28:X28"/>
    <mergeCell ref="D28:I28"/>
    <mergeCell ref="U14:W14"/>
    <mergeCell ref="U15:W15"/>
    <mergeCell ref="D18:I18"/>
    <mergeCell ref="D19:I19"/>
    <mergeCell ref="U8:W8"/>
    <mergeCell ref="U9:W9"/>
    <mergeCell ref="U10:W10"/>
    <mergeCell ref="U12:W12"/>
    <mergeCell ref="U13:W13"/>
    <mergeCell ref="D10:I10"/>
    <mergeCell ref="D11:I11"/>
    <mergeCell ref="D12:I12"/>
    <mergeCell ref="D13:I13"/>
    <mergeCell ref="D14:I14"/>
    <mergeCell ref="U24:X24"/>
    <mergeCell ref="D26:I26"/>
    <mergeCell ref="D15:I15"/>
    <mergeCell ref="D16:I16"/>
    <mergeCell ref="D17:I17"/>
    <mergeCell ref="D23:I23"/>
    <mergeCell ref="D24:I24"/>
    <mergeCell ref="D22:I22"/>
    <mergeCell ref="D20:I20"/>
    <mergeCell ref="D21:I21"/>
    <mergeCell ref="U25:X25"/>
    <mergeCell ref="D25:I2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zoomScale="70" zoomScaleNormal="70" workbookViewId="0">
      <selection activeCell="S10" sqref="S1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3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15" t="s">
        <v>101</v>
      </c>
      <c r="E4" s="105"/>
      <c r="F4" s="105"/>
      <c r="G4" s="105"/>
      <c r="I4" s="4" t="s">
        <v>3</v>
      </c>
      <c r="J4" s="106" t="s">
        <v>102</v>
      </c>
      <c r="K4" s="105"/>
      <c r="M4" s="4" t="s">
        <v>4</v>
      </c>
      <c r="N4" s="116">
        <v>45749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06" t="s">
        <v>103</v>
      </c>
      <c r="E6" s="105"/>
      <c r="F6" s="105"/>
      <c r="G6" s="105"/>
      <c r="I6" s="102" t="s">
        <v>6</v>
      </c>
      <c r="J6" s="103"/>
      <c r="K6" s="104" t="s">
        <v>25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48" t="s">
        <v>10</v>
      </c>
      <c r="E8" s="119"/>
      <c r="F8" s="119"/>
      <c r="G8" s="119"/>
      <c r="H8" s="119"/>
      <c r="I8" s="1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157</v>
      </c>
      <c r="D9" s="88" t="s">
        <v>159</v>
      </c>
      <c r="E9" s="88"/>
      <c r="F9" s="88"/>
      <c r="G9" s="88"/>
      <c r="H9" s="88"/>
      <c r="I9" s="88"/>
      <c r="J9" s="74">
        <v>0</v>
      </c>
      <c r="K9" s="43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19">
        <f t="shared" ref="B10:B53" si="1">B9+1</f>
        <v>2</v>
      </c>
      <c r="C10" s="25" t="s">
        <v>158</v>
      </c>
      <c r="D10" s="88" t="s">
        <v>160</v>
      </c>
      <c r="E10" s="88"/>
      <c r="F10" s="88"/>
      <c r="G10" s="88"/>
      <c r="H10" s="88"/>
      <c r="I10" s="88"/>
      <c r="J10" s="74">
        <v>0</v>
      </c>
      <c r="K10" s="43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0</v>
      </c>
    </row>
    <row r="11" spans="2:18" x14ac:dyDescent="0.25">
      <c r="B11" s="19">
        <f>B10+1</f>
        <v>3</v>
      </c>
      <c r="C11" s="53" t="s">
        <v>79</v>
      </c>
      <c r="D11" s="88" t="s">
        <v>59</v>
      </c>
      <c r="E11" s="88"/>
      <c r="F11" s="88"/>
      <c r="G11" s="88"/>
      <c r="H11" s="88"/>
      <c r="I11" s="88"/>
      <c r="J11" s="40">
        <v>70</v>
      </c>
      <c r="K11" s="7">
        <v>90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22.857142857142858</v>
      </c>
    </row>
    <row r="12" spans="2:18" x14ac:dyDescent="0.25">
      <c r="B12" s="19">
        <f t="shared" si="1"/>
        <v>4</v>
      </c>
      <c r="C12" s="53" t="s">
        <v>80</v>
      </c>
      <c r="D12" s="88" t="s">
        <v>60</v>
      </c>
      <c r="E12" s="88"/>
      <c r="F12" s="88"/>
      <c r="G12" s="88"/>
      <c r="H12" s="88"/>
      <c r="I12" s="88"/>
      <c r="J12" s="74">
        <v>0</v>
      </c>
      <c r="K12" s="7">
        <v>75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10.714285714285714</v>
      </c>
    </row>
    <row r="13" spans="2:18" x14ac:dyDescent="0.25">
      <c r="B13" s="19">
        <f t="shared" si="1"/>
        <v>5</v>
      </c>
      <c r="C13" s="53" t="s">
        <v>81</v>
      </c>
      <c r="D13" s="84" t="s">
        <v>61</v>
      </c>
      <c r="E13" s="85"/>
      <c r="F13" s="85"/>
      <c r="G13" s="85"/>
      <c r="H13" s="85"/>
      <c r="I13" s="87"/>
      <c r="J13" s="78">
        <v>0</v>
      </c>
      <c r="K13" s="21">
        <v>85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2">
        <f t="shared" si="0"/>
        <v>12.142857142857142</v>
      </c>
    </row>
    <row r="14" spans="2:18" x14ac:dyDescent="0.25">
      <c r="B14" s="81">
        <f t="shared" si="1"/>
        <v>6</v>
      </c>
      <c r="C14" s="53" t="s">
        <v>163</v>
      </c>
      <c r="D14" s="84" t="s">
        <v>62</v>
      </c>
      <c r="E14" s="85"/>
      <c r="F14" s="85"/>
      <c r="G14" s="85"/>
      <c r="H14" s="85"/>
      <c r="I14" s="87"/>
      <c r="J14" s="38">
        <v>70</v>
      </c>
      <c r="K14" s="25">
        <v>80</v>
      </c>
      <c r="L14" s="25"/>
      <c r="M14" s="25"/>
      <c r="N14" s="25"/>
      <c r="O14" s="25"/>
      <c r="P14" s="25"/>
      <c r="Q14" s="25"/>
    </row>
    <row r="15" spans="2:18" x14ac:dyDescent="0.25">
      <c r="B15" s="19">
        <f>B14+1</f>
        <v>7</v>
      </c>
      <c r="C15" s="53" t="s">
        <v>82</v>
      </c>
      <c r="D15" s="84" t="s">
        <v>63</v>
      </c>
      <c r="E15" s="85"/>
      <c r="F15" s="85"/>
      <c r="G15" s="85"/>
      <c r="H15" s="85"/>
      <c r="I15" s="87"/>
      <c r="J15" s="45">
        <v>80</v>
      </c>
      <c r="K15" s="23">
        <v>100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4">
        <f>SUM(J15:P15)/7</f>
        <v>25.714285714285715</v>
      </c>
    </row>
    <row r="16" spans="2:18" x14ac:dyDescent="0.25">
      <c r="B16" s="19">
        <f t="shared" si="1"/>
        <v>8</v>
      </c>
      <c r="C16" s="53" t="s">
        <v>83</v>
      </c>
      <c r="D16" s="84" t="s">
        <v>64</v>
      </c>
      <c r="E16" s="85"/>
      <c r="F16" s="85"/>
      <c r="G16" s="85"/>
      <c r="H16" s="85"/>
      <c r="I16" s="87"/>
      <c r="J16" s="46">
        <v>80</v>
      </c>
      <c r="K16" s="21">
        <v>95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2">
        <f>SUM(J16:P16)/7</f>
        <v>25</v>
      </c>
    </row>
    <row r="17" spans="2:17" x14ac:dyDescent="0.25">
      <c r="B17" s="19">
        <f t="shared" si="1"/>
        <v>9</v>
      </c>
      <c r="C17" s="53" t="s">
        <v>84</v>
      </c>
      <c r="D17" s="84" t="s">
        <v>65</v>
      </c>
      <c r="E17" s="85"/>
      <c r="F17" s="85"/>
      <c r="G17" s="85"/>
      <c r="H17" s="85"/>
      <c r="I17" s="87"/>
      <c r="J17" s="38">
        <v>70</v>
      </c>
      <c r="K17" s="25">
        <v>85</v>
      </c>
      <c r="L17" s="25"/>
      <c r="M17" s="25"/>
      <c r="N17" s="25"/>
      <c r="O17" s="25"/>
      <c r="P17" s="25"/>
      <c r="Q17" s="25"/>
    </row>
    <row r="18" spans="2:17" x14ac:dyDescent="0.25">
      <c r="B18" s="19">
        <f t="shared" si="1"/>
        <v>10</v>
      </c>
      <c r="C18" s="53" t="s">
        <v>85</v>
      </c>
      <c r="D18" s="84" t="s">
        <v>66</v>
      </c>
      <c r="E18" s="85"/>
      <c r="F18" s="85"/>
      <c r="G18" s="85"/>
      <c r="H18" s="85"/>
      <c r="I18" s="87"/>
      <c r="J18" s="80">
        <v>0</v>
      </c>
      <c r="K18" s="23">
        <v>90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4">
        <f t="shared" ref="Q18:Q34" si="2">SUM(J18:P18)/7</f>
        <v>12.857142857142858</v>
      </c>
    </row>
    <row r="19" spans="2:17" x14ac:dyDescent="0.25">
      <c r="B19" s="19">
        <f t="shared" si="1"/>
        <v>11</v>
      </c>
      <c r="C19" s="53" t="s">
        <v>86</v>
      </c>
      <c r="D19" s="84" t="s">
        <v>67</v>
      </c>
      <c r="E19" s="85"/>
      <c r="F19" s="85"/>
      <c r="G19" s="85"/>
      <c r="H19" s="85"/>
      <c r="I19" s="87"/>
      <c r="J19" s="74">
        <v>0</v>
      </c>
      <c r="K19" s="7">
        <v>80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11.428571428571429</v>
      </c>
    </row>
    <row r="20" spans="2:17" x14ac:dyDescent="0.25">
      <c r="B20" s="19">
        <f t="shared" si="1"/>
        <v>12</v>
      </c>
      <c r="C20" s="53" t="s">
        <v>87</v>
      </c>
      <c r="D20" s="84" t="s">
        <v>68</v>
      </c>
      <c r="E20" s="85"/>
      <c r="F20" s="85"/>
      <c r="G20" s="85"/>
      <c r="H20" s="85"/>
      <c r="I20" s="87"/>
      <c r="J20" s="74">
        <v>0</v>
      </c>
      <c r="K20" s="7">
        <v>85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12.142857142857142</v>
      </c>
    </row>
    <row r="21" spans="2:17" ht="15.75" customHeight="1" x14ac:dyDescent="0.25">
      <c r="B21" s="19">
        <f t="shared" si="1"/>
        <v>13</v>
      </c>
      <c r="C21" s="53" t="s">
        <v>88</v>
      </c>
      <c r="D21" s="84" t="s">
        <v>69</v>
      </c>
      <c r="E21" s="85"/>
      <c r="F21" s="85"/>
      <c r="G21" s="85"/>
      <c r="H21" s="85"/>
      <c r="I21" s="87"/>
      <c r="J21" s="40">
        <v>80</v>
      </c>
      <c r="K21" s="7">
        <v>85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23.571428571428573</v>
      </c>
    </row>
    <row r="22" spans="2:17" ht="15.75" customHeight="1" x14ac:dyDescent="0.25">
      <c r="B22" s="19">
        <f t="shared" si="1"/>
        <v>14</v>
      </c>
      <c r="C22" s="53" t="s">
        <v>89</v>
      </c>
      <c r="D22" s="53" t="s">
        <v>70</v>
      </c>
      <c r="E22" s="53"/>
      <c r="F22" s="53"/>
      <c r="G22" s="53"/>
      <c r="H22" s="53"/>
      <c r="I22" s="53"/>
      <c r="J22" s="40">
        <v>85</v>
      </c>
      <c r="K22" s="7">
        <v>100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26.428571428571427</v>
      </c>
    </row>
    <row r="23" spans="2:17" ht="15.75" customHeight="1" x14ac:dyDescent="0.25">
      <c r="B23" s="19">
        <f t="shared" si="1"/>
        <v>15</v>
      </c>
      <c r="C23" s="53" t="s">
        <v>90</v>
      </c>
      <c r="D23" s="84" t="s">
        <v>71</v>
      </c>
      <c r="E23" s="85"/>
      <c r="F23" s="85"/>
      <c r="G23" s="85"/>
      <c r="H23" s="85"/>
      <c r="I23" s="87"/>
      <c r="J23" s="40">
        <v>80</v>
      </c>
      <c r="K23" s="7">
        <v>95</v>
      </c>
      <c r="L23" s="7"/>
      <c r="M23" s="7"/>
      <c r="N23" s="7"/>
      <c r="O23" s="7"/>
      <c r="P23" s="7"/>
      <c r="Q23" s="10">
        <f t="shared" si="2"/>
        <v>25</v>
      </c>
    </row>
    <row r="24" spans="2:17" ht="15.75" customHeight="1" x14ac:dyDescent="0.25">
      <c r="B24" s="19">
        <f t="shared" si="1"/>
        <v>16</v>
      </c>
      <c r="C24" s="53" t="s">
        <v>91</v>
      </c>
      <c r="D24" s="84" t="s">
        <v>72</v>
      </c>
      <c r="E24" s="85"/>
      <c r="F24" s="85"/>
      <c r="G24" s="85"/>
      <c r="H24" s="85"/>
      <c r="I24" s="87"/>
      <c r="J24" s="40">
        <v>85</v>
      </c>
      <c r="K24" s="7">
        <v>90</v>
      </c>
      <c r="L24" s="7"/>
      <c r="M24" s="7"/>
      <c r="N24" s="7"/>
      <c r="O24" s="7"/>
      <c r="P24" s="7"/>
      <c r="Q24" s="10">
        <f t="shared" si="2"/>
        <v>25</v>
      </c>
    </row>
    <row r="25" spans="2:17" ht="15.75" customHeight="1" x14ac:dyDescent="0.25">
      <c r="B25" s="19">
        <f t="shared" si="1"/>
        <v>17</v>
      </c>
      <c r="C25" s="53" t="s">
        <v>170</v>
      </c>
      <c r="D25" s="84" t="s">
        <v>171</v>
      </c>
      <c r="E25" s="85"/>
      <c r="F25" s="85"/>
      <c r="G25" s="85"/>
      <c r="H25" s="85"/>
      <c r="I25" s="87"/>
      <c r="J25" s="74">
        <v>0</v>
      </c>
      <c r="K25" s="43">
        <v>0</v>
      </c>
      <c r="L25" s="7"/>
      <c r="M25" s="7"/>
      <c r="N25" s="7"/>
      <c r="O25" s="7"/>
      <c r="P25" s="7"/>
      <c r="Q25" s="10">
        <f t="shared" si="2"/>
        <v>0</v>
      </c>
    </row>
    <row r="26" spans="2:17" ht="15.75" customHeight="1" x14ac:dyDescent="0.25">
      <c r="B26" s="19">
        <f t="shared" si="1"/>
        <v>18</v>
      </c>
      <c r="C26" s="53" t="s">
        <v>92</v>
      </c>
      <c r="D26" s="63" t="s">
        <v>73</v>
      </c>
      <c r="E26" s="64"/>
      <c r="F26" s="64"/>
      <c r="G26" s="64"/>
      <c r="H26" s="64"/>
      <c r="I26" s="65"/>
      <c r="J26" s="74">
        <v>0</v>
      </c>
      <c r="K26" s="7">
        <v>90</v>
      </c>
      <c r="L26" s="7"/>
      <c r="M26" s="7"/>
      <c r="N26" s="7"/>
      <c r="O26" s="7"/>
      <c r="P26" s="7"/>
      <c r="Q26" s="10">
        <f t="shared" si="2"/>
        <v>12.857142857142858</v>
      </c>
    </row>
    <row r="27" spans="2:17" ht="15.75" customHeight="1" x14ac:dyDescent="0.25">
      <c r="B27" s="19">
        <f t="shared" si="1"/>
        <v>19</v>
      </c>
      <c r="C27" s="53" t="s">
        <v>161</v>
      </c>
      <c r="D27" s="63" t="s">
        <v>162</v>
      </c>
      <c r="E27" s="64"/>
      <c r="F27" s="64"/>
      <c r="G27" s="64"/>
      <c r="H27" s="64"/>
      <c r="I27" s="65"/>
      <c r="J27" s="74">
        <v>0</v>
      </c>
      <c r="K27" s="43">
        <v>0</v>
      </c>
      <c r="L27" s="7"/>
      <c r="M27" s="7"/>
      <c r="N27" s="7"/>
      <c r="O27" s="7"/>
      <c r="P27" s="7"/>
      <c r="Q27" s="10">
        <f t="shared" si="2"/>
        <v>0</v>
      </c>
    </row>
    <row r="28" spans="2:17" ht="15.75" customHeight="1" x14ac:dyDescent="0.25">
      <c r="B28" s="19">
        <f t="shared" si="1"/>
        <v>20</v>
      </c>
      <c r="C28" s="53" t="s">
        <v>93</v>
      </c>
      <c r="D28" s="63" t="s">
        <v>74</v>
      </c>
      <c r="E28" s="64"/>
      <c r="F28" s="64"/>
      <c r="G28" s="64"/>
      <c r="H28" s="64"/>
      <c r="I28" s="65"/>
      <c r="J28" s="40">
        <v>70</v>
      </c>
      <c r="K28" s="7">
        <v>90</v>
      </c>
      <c r="L28" s="7"/>
      <c r="M28" s="7"/>
      <c r="N28" s="7"/>
      <c r="O28" s="7"/>
      <c r="P28" s="7"/>
      <c r="Q28" s="10">
        <f t="shared" si="2"/>
        <v>22.857142857142858</v>
      </c>
    </row>
    <row r="29" spans="2:17" ht="15.75" customHeight="1" x14ac:dyDescent="0.25">
      <c r="B29" s="19">
        <f t="shared" si="1"/>
        <v>21</v>
      </c>
      <c r="C29" s="53" t="s">
        <v>94</v>
      </c>
      <c r="D29" s="63" t="s">
        <v>75</v>
      </c>
      <c r="E29" s="64"/>
      <c r="F29" s="64"/>
      <c r="G29" s="64"/>
      <c r="H29" s="64"/>
      <c r="I29" s="65"/>
      <c r="J29" s="74">
        <v>0</v>
      </c>
      <c r="K29" s="7">
        <v>90</v>
      </c>
      <c r="L29" s="7"/>
      <c r="M29" s="7"/>
      <c r="N29" s="7"/>
      <c r="O29" s="7"/>
      <c r="P29" s="7"/>
      <c r="Q29" s="10">
        <f t="shared" si="2"/>
        <v>12.857142857142858</v>
      </c>
    </row>
    <row r="30" spans="2:17" ht="15.75" customHeight="1" x14ac:dyDescent="0.25">
      <c r="B30" s="19">
        <f t="shared" si="1"/>
        <v>22</v>
      </c>
      <c r="C30" s="53" t="s">
        <v>95</v>
      </c>
      <c r="D30" s="63" t="s">
        <v>76</v>
      </c>
      <c r="E30" s="64"/>
      <c r="F30" s="64"/>
      <c r="G30" s="64"/>
      <c r="H30" s="64"/>
      <c r="I30" s="65"/>
      <c r="J30" s="40">
        <v>90</v>
      </c>
      <c r="K30" s="7">
        <v>90</v>
      </c>
      <c r="L30" s="7"/>
      <c r="M30" s="7"/>
      <c r="N30" s="7"/>
      <c r="O30" s="7"/>
      <c r="P30" s="7"/>
      <c r="Q30" s="10">
        <f t="shared" si="2"/>
        <v>25.714285714285715</v>
      </c>
    </row>
    <row r="31" spans="2:17" ht="15.75" customHeight="1" x14ac:dyDescent="0.25">
      <c r="B31" s="19">
        <f t="shared" si="1"/>
        <v>23</v>
      </c>
      <c r="C31" s="53" t="s">
        <v>43</v>
      </c>
      <c r="D31" s="63" t="s">
        <v>41</v>
      </c>
      <c r="E31" s="64"/>
      <c r="F31" s="64"/>
      <c r="G31" s="64"/>
      <c r="H31" s="64"/>
      <c r="I31" s="65"/>
      <c r="J31" s="74">
        <v>0</v>
      </c>
      <c r="K31" s="7">
        <v>70</v>
      </c>
      <c r="L31" s="7"/>
      <c r="M31" s="7"/>
      <c r="N31" s="7"/>
      <c r="O31" s="7"/>
      <c r="P31" s="7"/>
      <c r="Q31" s="10">
        <f t="shared" si="2"/>
        <v>10</v>
      </c>
    </row>
    <row r="32" spans="2:17" ht="15.75" customHeight="1" x14ac:dyDescent="0.25">
      <c r="B32" s="19">
        <f t="shared" si="1"/>
        <v>24</v>
      </c>
      <c r="C32" s="53" t="s">
        <v>96</v>
      </c>
      <c r="D32" s="63" t="s">
        <v>77</v>
      </c>
      <c r="E32" s="64"/>
      <c r="F32" s="64"/>
      <c r="G32" s="64"/>
      <c r="H32" s="64"/>
      <c r="I32" s="82"/>
      <c r="J32" s="74">
        <v>0</v>
      </c>
      <c r="K32" s="7">
        <v>89</v>
      </c>
      <c r="L32" s="7"/>
      <c r="M32" s="7"/>
      <c r="N32" s="7"/>
      <c r="O32" s="7"/>
      <c r="P32" s="7"/>
      <c r="Q32" s="10">
        <f t="shared" si="2"/>
        <v>12.714285714285714</v>
      </c>
    </row>
    <row r="33" spans="2:17" ht="15.75" customHeight="1" x14ac:dyDescent="0.25">
      <c r="B33" s="79">
        <f t="shared" si="1"/>
        <v>25</v>
      </c>
      <c r="C33" s="53" t="s">
        <v>97</v>
      </c>
      <c r="D33" s="63" t="s">
        <v>78</v>
      </c>
      <c r="E33" s="64"/>
      <c r="F33" s="64"/>
      <c r="G33" s="64"/>
      <c r="H33" s="64"/>
      <c r="I33" s="65"/>
      <c r="J33" s="40">
        <v>70</v>
      </c>
      <c r="K33" s="43">
        <v>0</v>
      </c>
      <c r="L33" s="7"/>
      <c r="M33" s="7"/>
      <c r="N33" s="7"/>
      <c r="O33" s="7"/>
      <c r="P33" s="7"/>
      <c r="Q33" s="10">
        <f t="shared" si="2"/>
        <v>10</v>
      </c>
    </row>
    <row r="34" spans="2:17" ht="15.75" customHeight="1" x14ac:dyDescent="0.25">
      <c r="B34" s="9">
        <f t="shared" si="1"/>
        <v>26</v>
      </c>
      <c r="C34" s="53"/>
      <c r="D34" s="130"/>
      <c r="E34" s="131"/>
      <c r="F34" s="131"/>
      <c r="G34" s="131"/>
      <c r="H34" s="131"/>
      <c r="I34" s="132"/>
      <c r="J34" s="21"/>
      <c r="K34" s="21"/>
      <c r="L34" s="21"/>
      <c r="M34" s="21"/>
      <c r="N34" s="21"/>
      <c r="O34" s="21"/>
      <c r="P34" s="21"/>
      <c r="Q34" s="22">
        <f t="shared" si="2"/>
        <v>0</v>
      </c>
    </row>
    <row r="35" spans="2:17" ht="15.75" customHeight="1" x14ac:dyDescent="0.25">
      <c r="B35" s="19">
        <f t="shared" si="1"/>
        <v>27</v>
      </c>
      <c r="C35" s="53"/>
      <c r="D35" s="130"/>
      <c r="E35" s="131"/>
      <c r="F35" s="131"/>
      <c r="G35" s="131"/>
      <c r="H35" s="131"/>
      <c r="I35" s="132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19">
        <f t="shared" si="1"/>
        <v>28</v>
      </c>
      <c r="C36" s="25"/>
      <c r="D36" s="142"/>
      <c r="E36" s="143"/>
      <c r="F36" s="143"/>
      <c r="G36" s="143"/>
      <c r="H36" s="143"/>
      <c r="I36" s="144"/>
      <c r="J36" s="30"/>
      <c r="K36" s="30"/>
      <c r="L36" s="30"/>
      <c r="M36" s="30"/>
      <c r="N36" s="30"/>
      <c r="O36" s="30"/>
      <c r="P36" s="30"/>
      <c r="Q36" s="31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124"/>
      <c r="E41" s="108"/>
      <c r="F41" s="108"/>
      <c r="G41" s="108"/>
      <c r="H41" s="108"/>
      <c r="I41" s="109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124"/>
      <c r="E42" s="108"/>
      <c r="F42" s="108"/>
      <c r="G42" s="108"/>
      <c r="H42" s="108"/>
      <c r="I42" s="109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124"/>
      <c r="E43" s="108"/>
      <c r="F43" s="108"/>
      <c r="G43" s="108"/>
      <c r="H43" s="108"/>
      <c r="I43" s="109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124"/>
      <c r="E44" s="108"/>
      <c r="F44" s="108"/>
      <c r="G44" s="108"/>
      <c r="H44" s="108"/>
      <c r="I44" s="109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124"/>
      <c r="E45" s="108"/>
      <c r="F45" s="108"/>
      <c r="G45" s="108"/>
      <c r="H45" s="108"/>
      <c r="I45" s="109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124"/>
      <c r="E46" s="108"/>
      <c r="F46" s="108"/>
      <c r="G46" s="108"/>
      <c r="H46" s="108"/>
      <c r="I46" s="109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3">COUNTIF(J9:J53,"&gt;=70")</f>
        <v>12</v>
      </c>
      <c r="K54" s="12">
        <v>20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4">COUNTIF(J9:J53,"&lt;70")</f>
        <v>13</v>
      </c>
      <c r="K55" s="14">
        <v>5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5">COUNT(J9:J53)</f>
        <v>25</v>
      </c>
      <c r="K56" s="14">
        <f t="shared" si="5"/>
        <v>25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6">J54/J56</f>
        <v>0.48</v>
      </c>
      <c r="K57" s="17">
        <f t="shared" si="6"/>
        <v>0.8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7">J55/J56</f>
        <v>0.52</v>
      </c>
      <c r="K58" s="16">
        <f t="shared" si="7"/>
        <v>0.2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4">
    <mergeCell ref="D47:I47"/>
    <mergeCell ref="D48:I48"/>
    <mergeCell ref="D41:I41"/>
    <mergeCell ref="D42:I42"/>
    <mergeCell ref="D43:I43"/>
    <mergeCell ref="D44:I44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3:I23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topLeftCell="A10" workbookViewId="0">
      <selection activeCell="S9" sqref="S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15" t="s">
        <v>104</v>
      </c>
      <c r="E4" s="105"/>
      <c r="F4" s="105"/>
      <c r="G4" s="105"/>
      <c r="I4" s="4" t="s">
        <v>3</v>
      </c>
      <c r="J4" s="106" t="s">
        <v>105</v>
      </c>
      <c r="K4" s="105"/>
      <c r="M4" s="4" t="s">
        <v>4</v>
      </c>
      <c r="N4" s="116">
        <v>45749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59" t="s">
        <v>103</v>
      </c>
      <c r="E6" s="105"/>
      <c r="F6" s="105"/>
      <c r="G6" s="105"/>
      <c r="I6" s="102" t="s">
        <v>6</v>
      </c>
      <c r="J6" s="103"/>
      <c r="K6" s="104" t="s">
        <v>26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41" t="s">
        <v>9</v>
      </c>
      <c r="D8" s="107" t="s">
        <v>10</v>
      </c>
      <c r="E8" s="108"/>
      <c r="F8" s="108"/>
      <c r="G8" s="108"/>
      <c r="H8" s="108"/>
      <c r="I8" s="109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5" t="s">
        <v>156</v>
      </c>
      <c r="D9" s="110" t="s">
        <v>155</v>
      </c>
      <c r="E9" s="111"/>
      <c r="F9" s="111"/>
      <c r="G9" s="111"/>
      <c r="H9" s="111"/>
      <c r="I9" s="112"/>
      <c r="J9" s="7">
        <v>78</v>
      </c>
      <c r="K9" s="7">
        <v>95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24.714285714285715</v>
      </c>
    </row>
    <row r="10" spans="2:18" x14ac:dyDescent="0.25">
      <c r="B10" s="19">
        <f t="shared" ref="B10:B53" si="1">B9+1</f>
        <v>2</v>
      </c>
      <c r="C10" s="25" t="s">
        <v>27</v>
      </c>
      <c r="D10" s="84" t="s">
        <v>49</v>
      </c>
      <c r="E10" s="85"/>
      <c r="F10" s="85"/>
      <c r="G10" s="85"/>
      <c r="H10" s="85"/>
      <c r="I10" s="86"/>
      <c r="J10" s="7">
        <v>75</v>
      </c>
      <c r="K10" s="7">
        <v>95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24.285714285714285</v>
      </c>
    </row>
    <row r="11" spans="2:18" x14ac:dyDescent="0.25">
      <c r="B11" s="19">
        <f t="shared" si="1"/>
        <v>3</v>
      </c>
      <c r="C11" s="25" t="s">
        <v>28</v>
      </c>
      <c r="D11" s="88" t="s">
        <v>50</v>
      </c>
      <c r="E11" s="88"/>
      <c r="F11" s="88"/>
      <c r="G11" s="88"/>
      <c r="H11" s="88"/>
      <c r="I11" s="88"/>
      <c r="J11" s="74">
        <v>0</v>
      </c>
      <c r="K11" s="7">
        <v>80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11.428571428571429</v>
      </c>
    </row>
    <row r="12" spans="2:18" x14ac:dyDescent="0.25">
      <c r="B12" s="19">
        <f t="shared" si="1"/>
        <v>4</v>
      </c>
      <c r="C12" s="28" t="s">
        <v>29</v>
      </c>
      <c r="D12" s="63" t="s">
        <v>44</v>
      </c>
      <c r="E12" s="64"/>
      <c r="F12" s="64"/>
      <c r="G12" s="64"/>
      <c r="H12" s="64"/>
      <c r="I12" s="65"/>
      <c r="J12" s="44">
        <v>73</v>
      </c>
      <c r="K12" s="21">
        <v>90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2">
        <f t="shared" si="0"/>
        <v>23.285714285714285</v>
      </c>
    </row>
    <row r="13" spans="2:18" x14ac:dyDescent="0.25">
      <c r="B13" s="19">
        <f t="shared" si="1"/>
        <v>5</v>
      </c>
      <c r="C13" s="28" t="s">
        <v>30</v>
      </c>
      <c r="D13" s="63" t="s">
        <v>45</v>
      </c>
      <c r="E13" s="64"/>
      <c r="F13" s="64"/>
      <c r="G13" s="64"/>
      <c r="H13" s="64"/>
      <c r="I13" s="65"/>
      <c r="J13" s="76">
        <v>0</v>
      </c>
      <c r="K13" s="25">
        <v>90</v>
      </c>
      <c r="L13" s="25"/>
      <c r="M13" s="25"/>
      <c r="N13" s="25"/>
      <c r="O13" s="25"/>
      <c r="P13" s="25"/>
      <c r="Q13" s="25"/>
    </row>
    <row r="14" spans="2:18" x14ac:dyDescent="0.25">
      <c r="B14" s="19">
        <f t="shared" si="1"/>
        <v>6</v>
      </c>
      <c r="C14" s="28" t="s">
        <v>31</v>
      </c>
      <c r="D14" s="63" t="s">
        <v>46</v>
      </c>
      <c r="E14" s="64"/>
      <c r="F14" s="64"/>
      <c r="G14" s="64"/>
      <c r="H14" s="64"/>
      <c r="I14" s="65"/>
      <c r="J14" s="45">
        <v>73</v>
      </c>
      <c r="K14" s="23">
        <v>85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4">
        <f t="shared" ref="Q14:Q28" si="2">SUM(J14:P14)/7</f>
        <v>22.571428571428573</v>
      </c>
    </row>
    <row r="15" spans="2:18" x14ac:dyDescent="0.25">
      <c r="B15" s="19">
        <f t="shared" si="1"/>
        <v>7</v>
      </c>
      <c r="C15" s="28" t="s">
        <v>32</v>
      </c>
      <c r="D15" s="63" t="s">
        <v>47</v>
      </c>
      <c r="E15" s="64"/>
      <c r="F15" s="64"/>
      <c r="G15" s="64"/>
      <c r="H15" s="64"/>
      <c r="I15" s="65"/>
      <c r="J15" s="40">
        <v>92</v>
      </c>
      <c r="K15" s="7">
        <v>95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26.714285714285715</v>
      </c>
    </row>
    <row r="16" spans="2:18" x14ac:dyDescent="0.25">
      <c r="B16" s="19">
        <f t="shared" si="1"/>
        <v>8</v>
      </c>
      <c r="C16" s="28" t="s">
        <v>48</v>
      </c>
      <c r="D16" s="63" t="s">
        <v>51</v>
      </c>
      <c r="E16" s="64"/>
      <c r="F16" s="64"/>
      <c r="G16" s="64"/>
      <c r="H16" s="64"/>
      <c r="I16" s="65"/>
      <c r="J16" s="40">
        <v>75</v>
      </c>
      <c r="K16" s="7">
        <v>90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23.571428571428573</v>
      </c>
    </row>
    <row r="17" spans="2:22" x14ac:dyDescent="0.25">
      <c r="B17" s="19">
        <f t="shared" si="1"/>
        <v>9</v>
      </c>
      <c r="C17" s="28" t="s">
        <v>33</v>
      </c>
      <c r="D17" s="63" t="s">
        <v>52</v>
      </c>
      <c r="E17" s="64"/>
      <c r="F17" s="64"/>
      <c r="G17" s="64"/>
      <c r="H17" s="64"/>
      <c r="I17" s="65"/>
      <c r="J17" s="40">
        <v>95</v>
      </c>
      <c r="K17" s="7">
        <v>100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27.857142857142858</v>
      </c>
    </row>
    <row r="18" spans="2:22" x14ac:dyDescent="0.25">
      <c r="B18" s="19">
        <f t="shared" si="1"/>
        <v>10</v>
      </c>
      <c r="C18" s="28" t="s">
        <v>34</v>
      </c>
      <c r="D18" s="63" t="s">
        <v>53</v>
      </c>
      <c r="E18" s="64"/>
      <c r="F18" s="64"/>
      <c r="G18" s="64"/>
      <c r="H18" s="64"/>
      <c r="I18" s="65"/>
      <c r="J18" s="40">
        <v>70</v>
      </c>
      <c r="K18" s="7">
        <v>85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22.142857142857142</v>
      </c>
    </row>
    <row r="19" spans="2:22" x14ac:dyDescent="0.25">
      <c r="B19" s="19">
        <f t="shared" si="1"/>
        <v>11</v>
      </c>
      <c r="C19" s="28" t="s">
        <v>35</v>
      </c>
      <c r="D19" s="63" t="s">
        <v>42</v>
      </c>
      <c r="E19" s="64"/>
      <c r="F19" s="64"/>
      <c r="G19" s="64"/>
      <c r="H19" s="64"/>
      <c r="I19" s="65"/>
      <c r="J19" s="74">
        <v>0</v>
      </c>
      <c r="K19" s="7">
        <v>85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12.142857142857142</v>
      </c>
    </row>
    <row r="20" spans="2:22" x14ac:dyDescent="0.25">
      <c r="B20" s="19">
        <f t="shared" si="1"/>
        <v>12</v>
      </c>
      <c r="C20" s="28" t="s">
        <v>36</v>
      </c>
      <c r="D20" s="88" t="s">
        <v>54</v>
      </c>
      <c r="E20" s="88"/>
      <c r="F20" s="88"/>
      <c r="G20" s="88"/>
      <c r="H20" s="88"/>
      <c r="I20" s="88"/>
      <c r="J20" s="40">
        <v>75</v>
      </c>
      <c r="K20" s="7">
        <v>90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23.571428571428573</v>
      </c>
    </row>
    <row r="21" spans="2:22" ht="15.75" customHeight="1" x14ac:dyDescent="0.25">
      <c r="B21" s="19">
        <f t="shared" si="1"/>
        <v>13</v>
      </c>
      <c r="C21" s="25" t="s">
        <v>137</v>
      </c>
      <c r="D21" s="88" t="s">
        <v>138</v>
      </c>
      <c r="E21" s="88"/>
      <c r="F21" s="88"/>
      <c r="G21" s="88"/>
      <c r="H21" s="88"/>
      <c r="I21" s="88"/>
      <c r="J21" s="40">
        <v>87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23.857142857142858</v>
      </c>
    </row>
    <row r="22" spans="2:22" ht="15.75" customHeight="1" x14ac:dyDescent="0.25">
      <c r="B22" s="19">
        <f t="shared" si="1"/>
        <v>14</v>
      </c>
      <c r="C22" s="25" t="s">
        <v>37</v>
      </c>
      <c r="D22" s="88" t="s">
        <v>55</v>
      </c>
      <c r="E22" s="88"/>
      <c r="F22" s="88"/>
      <c r="G22" s="88"/>
      <c r="H22" s="88"/>
      <c r="I22" s="88"/>
      <c r="J22" s="74">
        <v>0</v>
      </c>
      <c r="K22" s="7">
        <v>95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22" ht="15.75" customHeight="1" x14ac:dyDescent="0.25">
      <c r="B23" s="19">
        <f t="shared" si="1"/>
        <v>15</v>
      </c>
      <c r="C23" s="25" t="s">
        <v>38</v>
      </c>
      <c r="D23" s="88" t="s">
        <v>56</v>
      </c>
      <c r="E23" s="88"/>
      <c r="F23" s="88"/>
      <c r="G23" s="88"/>
      <c r="H23" s="88"/>
      <c r="I23" s="88"/>
      <c r="J23" s="40">
        <v>87</v>
      </c>
      <c r="K23" s="7">
        <v>100</v>
      </c>
      <c r="L23" s="7"/>
      <c r="M23" s="7"/>
      <c r="N23" s="7"/>
      <c r="O23" s="7"/>
      <c r="P23" s="7"/>
      <c r="Q23" s="10">
        <f t="shared" si="2"/>
        <v>26.714285714285715</v>
      </c>
    </row>
    <row r="24" spans="2:22" ht="15.75" customHeight="1" x14ac:dyDescent="0.25">
      <c r="B24" s="19">
        <f t="shared" si="1"/>
        <v>16</v>
      </c>
      <c r="C24" s="25" t="s">
        <v>39</v>
      </c>
      <c r="D24" s="88" t="s">
        <v>57</v>
      </c>
      <c r="E24" s="88"/>
      <c r="F24" s="88"/>
      <c r="G24" s="88"/>
      <c r="H24" s="88"/>
      <c r="I24" s="88"/>
      <c r="J24" s="40">
        <v>80</v>
      </c>
      <c r="K24" s="7">
        <v>90</v>
      </c>
      <c r="L24" s="7"/>
      <c r="M24" s="7"/>
      <c r="N24" s="7"/>
      <c r="O24" s="7"/>
      <c r="P24" s="7"/>
      <c r="Q24" s="10">
        <f t="shared" si="2"/>
        <v>24.285714285714285</v>
      </c>
    </row>
    <row r="25" spans="2:22" ht="15.75" customHeight="1" x14ac:dyDescent="0.25">
      <c r="B25" s="19">
        <f t="shared" si="1"/>
        <v>17</v>
      </c>
      <c r="C25" s="25" t="s">
        <v>40</v>
      </c>
      <c r="D25" s="88" t="s">
        <v>58</v>
      </c>
      <c r="E25" s="88"/>
      <c r="F25" s="88"/>
      <c r="G25" s="88"/>
      <c r="H25" s="88"/>
      <c r="I25" s="88"/>
      <c r="J25" s="40">
        <v>92</v>
      </c>
      <c r="K25" s="7">
        <v>95</v>
      </c>
      <c r="L25" s="7"/>
      <c r="M25" s="7"/>
      <c r="N25" s="7"/>
      <c r="O25" s="7"/>
      <c r="P25" s="7"/>
      <c r="Q25" s="10">
        <f t="shared" si="2"/>
        <v>26.714285714285715</v>
      </c>
    </row>
    <row r="26" spans="2:22" ht="15.75" customHeight="1" x14ac:dyDescent="0.25">
      <c r="B26" s="9">
        <f t="shared" si="1"/>
        <v>18</v>
      </c>
      <c r="C26" s="35"/>
      <c r="D26" s="155"/>
      <c r="E26" s="156"/>
      <c r="F26" s="156"/>
      <c r="G26" s="156"/>
      <c r="H26" s="156"/>
      <c r="I26" s="157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49"/>
      <c r="U26" s="149"/>
      <c r="V26" s="149"/>
    </row>
    <row r="27" spans="2:22" ht="15.75" customHeight="1" x14ac:dyDescent="0.25">
      <c r="B27" s="9">
        <f t="shared" si="1"/>
        <v>19</v>
      </c>
      <c r="C27" s="9"/>
      <c r="D27" s="151"/>
      <c r="E27" s="152"/>
      <c r="F27" s="152"/>
      <c r="G27" s="152"/>
      <c r="H27" s="152"/>
      <c r="I27" s="153"/>
      <c r="J27" s="7"/>
      <c r="K27" s="7"/>
      <c r="L27" s="7"/>
      <c r="M27" s="7"/>
      <c r="N27" s="7"/>
      <c r="O27" s="7"/>
      <c r="P27" s="7"/>
      <c r="Q27" s="10">
        <f t="shared" si="2"/>
        <v>0</v>
      </c>
    </row>
    <row r="28" spans="2:22" ht="15.75" customHeight="1" x14ac:dyDescent="0.25">
      <c r="B28" s="9">
        <f t="shared" si="1"/>
        <v>20</v>
      </c>
      <c r="C28" s="9"/>
      <c r="D28" s="151"/>
      <c r="E28" s="152"/>
      <c r="F28" s="152"/>
      <c r="G28" s="152"/>
      <c r="H28" s="152"/>
      <c r="I28" s="153"/>
      <c r="J28" s="7"/>
      <c r="K28" s="7"/>
      <c r="L28" s="7"/>
      <c r="M28" s="7"/>
      <c r="N28" s="7"/>
      <c r="O28" s="7"/>
      <c r="P28" s="7"/>
      <c r="Q28" s="10">
        <f t="shared" si="2"/>
        <v>0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29"/>
      <c r="D30" s="32"/>
      <c r="E30" s="33"/>
      <c r="F30" s="33"/>
      <c r="G30" s="33"/>
      <c r="H30" s="33"/>
      <c r="I30" s="34"/>
      <c r="J30" s="21"/>
      <c r="K30" s="21"/>
      <c r="L30" s="21"/>
      <c r="M30" s="21"/>
      <c r="N30" s="21"/>
      <c r="O30" s="21"/>
      <c r="P30" s="21"/>
      <c r="Q30" s="22">
        <f>SUM(J30:P30)/7</f>
        <v>0</v>
      </c>
    </row>
    <row r="31" spans="2:22" ht="15.75" customHeight="1" x14ac:dyDescent="0.25">
      <c r="B31" s="19">
        <f t="shared" si="1"/>
        <v>23</v>
      </c>
      <c r="C31" s="25"/>
      <c r="D31" s="130"/>
      <c r="E31" s="131"/>
      <c r="F31" s="131"/>
      <c r="G31" s="131"/>
      <c r="H31" s="131"/>
      <c r="I31" s="132"/>
      <c r="J31" s="25"/>
      <c r="K31" s="25"/>
      <c r="L31" s="25"/>
      <c r="M31" s="25"/>
      <c r="N31" s="25"/>
      <c r="O31" s="25"/>
      <c r="P31" s="25"/>
      <c r="Q31" s="25"/>
    </row>
    <row r="32" spans="2:22" ht="15.75" customHeight="1" x14ac:dyDescent="0.25">
      <c r="B32" s="19">
        <f t="shared" si="1"/>
        <v>24</v>
      </c>
      <c r="C32" s="25"/>
      <c r="D32" s="130"/>
      <c r="E32" s="131"/>
      <c r="F32" s="131"/>
      <c r="G32" s="131"/>
      <c r="H32" s="131"/>
      <c r="I32" s="132"/>
      <c r="J32" s="25"/>
      <c r="K32" s="25"/>
      <c r="L32" s="25"/>
      <c r="M32" s="25"/>
      <c r="N32" s="25"/>
      <c r="O32" s="25"/>
      <c r="P32" s="25"/>
      <c r="Q32" s="25"/>
    </row>
    <row r="33" spans="2:17" ht="15.75" customHeight="1" x14ac:dyDescent="0.25">
      <c r="B33" s="19">
        <f t="shared" si="1"/>
        <v>25</v>
      </c>
      <c r="C33" s="25"/>
      <c r="D33" s="130"/>
      <c r="E33" s="131"/>
      <c r="F33" s="131"/>
      <c r="G33" s="131"/>
      <c r="H33" s="131"/>
      <c r="I33" s="132"/>
      <c r="J33" s="25"/>
      <c r="K33" s="25"/>
      <c r="L33" s="25"/>
      <c r="M33" s="25"/>
      <c r="N33" s="25"/>
      <c r="O33" s="25"/>
      <c r="P33" s="25"/>
      <c r="Q33" s="25"/>
    </row>
    <row r="34" spans="2:17" ht="15.75" customHeight="1" x14ac:dyDescent="0.25">
      <c r="B34" s="19">
        <f t="shared" si="1"/>
        <v>26</v>
      </c>
      <c r="C34" s="25"/>
      <c r="D34" s="130"/>
      <c r="E34" s="131"/>
      <c r="F34" s="131"/>
      <c r="G34" s="131"/>
      <c r="H34" s="131"/>
      <c r="I34" s="132"/>
      <c r="J34" s="25"/>
      <c r="K34" s="25"/>
      <c r="L34" s="25"/>
      <c r="M34" s="25"/>
      <c r="N34" s="25"/>
      <c r="O34" s="25"/>
      <c r="P34" s="25"/>
      <c r="Q34" s="25"/>
    </row>
    <row r="35" spans="2:17" ht="15.75" customHeight="1" x14ac:dyDescent="0.25">
      <c r="B35" s="19">
        <f t="shared" si="1"/>
        <v>27</v>
      </c>
      <c r="C35" s="25"/>
      <c r="D35" s="130"/>
      <c r="E35" s="131"/>
      <c r="F35" s="131"/>
      <c r="G35" s="131"/>
      <c r="H35" s="131"/>
      <c r="I35" s="132"/>
      <c r="J35" s="25"/>
      <c r="K35" s="25"/>
      <c r="L35" s="25"/>
      <c r="M35" s="25"/>
      <c r="N35" s="25"/>
      <c r="O35" s="25"/>
      <c r="P35" s="25"/>
      <c r="Q35" s="25"/>
    </row>
    <row r="36" spans="2:17" ht="15.75" customHeight="1" x14ac:dyDescent="0.25">
      <c r="B36" s="9">
        <f t="shared" si="1"/>
        <v>28</v>
      </c>
      <c r="C36" s="35"/>
      <c r="D36" s="158"/>
      <c r="E36" s="105"/>
      <c r="F36" s="105"/>
      <c r="G36" s="105"/>
      <c r="H36" s="105"/>
      <c r="I36" s="123"/>
      <c r="J36" s="23"/>
      <c r="K36" s="23"/>
      <c r="L36" s="23"/>
      <c r="M36" s="23"/>
      <c r="N36" s="23"/>
      <c r="O36" s="23"/>
      <c r="P36" s="23"/>
      <c r="Q36" s="24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50"/>
      <c r="E37" s="108"/>
      <c r="F37" s="108"/>
      <c r="G37" s="108"/>
      <c r="H37" s="108"/>
      <c r="I37" s="109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54"/>
      <c r="E38" s="108"/>
      <c r="F38" s="108"/>
      <c r="G38" s="108"/>
      <c r="H38" s="108"/>
      <c r="I38" s="109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54"/>
      <c r="E39" s="108"/>
      <c r="F39" s="108"/>
      <c r="G39" s="108"/>
      <c r="H39" s="108"/>
      <c r="I39" s="109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54"/>
      <c r="E40" s="108"/>
      <c r="F40" s="108"/>
      <c r="G40" s="108"/>
      <c r="H40" s="108"/>
      <c r="I40" s="109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50"/>
      <c r="E41" s="108"/>
      <c r="F41" s="108"/>
      <c r="G41" s="108"/>
      <c r="H41" s="108"/>
      <c r="I41" s="109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54"/>
      <c r="E42" s="108"/>
      <c r="F42" s="108"/>
      <c r="G42" s="108"/>
      <c r="H42" s="108"/>
      <c r="I42" s="109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54"/>
      <c r="E43" s="108"/>
      <c r="F43" s="108"/>
      <c r="G43" s="108"/>
      <c r="H43" s="108"/>
      <c r="I43" s="109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54"/>
      <c r="E44" s="108"/>
      <c r="F44" s="108"/>
      <c r="G44" s="108"/>
      <c r="H44" s="108"/>
      <c r="I44" s="109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54"/>
      <c r="E45" s="108"/>
      <c r="F45" s="108"/>
      <c r="G45" s="108"/>
      <c r="H45" s="108"/>
      <c r="I45" s="109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124"/>
      <c r="E46" s="108"/>
      <c r="F46" s="108"/>
      <c r="G46" s="108"/>
      <c r="H46" s="108"/>
      <c r="I46" s="109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124"/>
      <c r="E47" s="108"/>
      <c r="F47" s="108"/>
      <c r="G47" s="108"/>
      <c r="H47" s="108"/>
      <c r="I47" s="109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124"/>
      <c r="E48" s="108"/>
      <c r="F48" s="108"/>
      <c r="G48" s="108"/>
      <c r="H48" s="108"/>
      <c r="I48" s="109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124"/>
      <c r="E49" s="108"/>
      <c r="F49" s="108"/>
      <c r="G49" s="108"/>
      <c r="H49" s="108"/>
      <c r="I49" s="109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124"/>
      <c r="E50" s="108"/>
      <c r="F50" s="108"/>
      <c r="G50" s="108"/>
      <c r="H50" s="108"/>
      <c r="I50" s="109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124"/>
      <c r="E53" s="108"/>
      <c r="F53" s="108"/>
      <c r="G53" s="108"/>
      <c r="H53" s="108"/>
      <c r="I53" s="109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107"/>
      <c r="E54" s="108"/>
      <c r="F54" s="108"/>
      <c r="G54" s="108"/>
      <c r="H54" s="108"/>
      <c r="I54" s="109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102"/>
      <c r="D55" s="103"/>
      <c r="E55" s="3"/>
      <c r="H55" s="122" t="s">
        <v>19</v>
      </c>
      <c r="I55" s="123"/>
      <c r="J55" s="12">
        <v>13</v>
      </c>
      <c r="K55" s="12">
        <f t="shared" ref="K55:P55" si="4">COUNTIF(K9:K54,"&gt;=70")</f>
        <v>17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102"/>
      <c r="D56" s="103"/>
      <c r="E56" s="2"/>
      <c r="H56" s="120" t="s">
        <v>20</v>
      </c>
      <c r="I56" s="109"/>
      <c r="J56" s="14">
        <v>4</v>
      </c>
      <c r="K56" s="14">
        <v>0</v>
      </c>
      <c r="L56" s="14">
        <f t="shared" ref="L56:Q56" si="5">COUNTIF(L9:L54,"&lt;70")</f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102"/>
      <c r="D57" s="103"/>
      <c r="E57" s="103"/>
      <c r="H57" s="120" t="s">
        <v>21</v>
      </c>
      <c r="I57" s="109"/>
      <c r="J57" s="14">
        <v>17</v>
      </c>
      <c r="K57" s="14">
        <f t="shared" ref="K57:Q57" si="6">COUNT(K9:K54)</f>
        <v>17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102"/>
      <c r="D58" s="103"/>
      <c r="E58" s="3"/>
      <c r="F58" s="15"/>
      <c r="H58" s="121" t="s">
        <v>22</v>
      </c>
      <c r="I58" s="109"/>
      <c r="J58" s="16">
        <f t="shared" ref="J58:Q58" si="7">J55/J57</f>
        <v>0.76470588235294112</v>
      </c>
      <c r="K58" s="17">
        <f t="shared" si="7"/>
        <v>1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102"/>
      <c r="D59" s="103"/>
      <c r="E59" s="3"/>
      <c r="F59" s="15"/>
      <c r="H59" s="121" t="s">
        <v>23</v>
      </c>
      <c r="I59" s="109"/>
      <c r="J59" s="16">
        <f t="shared" ref="J59:Q59" si="8">J56/J57</f>
        <v>0.23529411764705882</v>
      </c>
      <c r="K59" s="16">
        <f t="shared" si="8"/>
        <v>0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102"/>
      <c r="D60" s="103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17"/>
      <c r="K62" s="105"/>
      <c r="L62" s="105"/>
      <c r="M62" s="105"/>
      <c r="N62" s="105"/>
      <c r="O62" s="105"/>
      <c r="P62" s="105"/>
    </row>
    <row r="63" spans="2:17" ht="15.75" customHeight="1" x14ac:dyDescent="0.25">
      <c r="J63" s="118" t="s">
        <v>24</v>
      </c>
      <c r="K63" s="119"/>
      <c r="L63" s="119"/>
      <c r="M63" s="119"/>
      <c r="N63" s="119"/>
      <c r="O63" s="119"/>
      <c r="P63" s="119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9">
    <mergeCell ref="I6:J6"/>
    <mergeCell ref="K6:P6"/>
    <mergeCell ref="D6:G6"/>
    <mergeCell ref="D8:I8"/>
    <mergeCell ref="D39:I39"/>
    <mergeCell ref="D9:I9"/>
    <mergeCell ref="D10:I10"/>
    <mergeCell ref="D11:I11"/>
    <mergeCell ref="D25:I25"/>
    <mergeCell ref="D20:I20"/>
    <mergeCell ref="D21:I21"/>
    <mergeCell ref="D22:I22"/>
    <mergeCell ref="D23:I23"/>
    <mergeCell ref="D24:I24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abSelected="1" topLeftCell="A2" workbookViewId="0">
      <selection activeCell="T11" sqref="T1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3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</row>
    <row r="3" spans="2:18" x14ac:dyDescent="0.25">
      <c r="C3" s="114" t="s">
        <v>1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3"/>
      <c r="R3" s="3"/>
    </row>
    <row r="4" spans="2:18" x14ac:dyDescent="0.25">
      <c r="C4" s="4" t="s">
        <v>2</v>
      </c>
      <c r="D4" s="165" t="s">
        <v>104</v>
      </c>
      <c r="E4" s="105"/>
      <c r="F4" s="105"/>
      <c r="G4" s="105"/>
      <c r="I4" s="4" t="s">
        <v>3</v>
      </c>
      <c r="J4" s="159" t="s">
        <v>106</v>
      </c>
      <c r="K4" s="105"/>
      <c r="M4" s="4" t="s">
        <v>4</v>
      </c>
      <c r="N4" s="116">
        <v>45749</v>
      </c>
      <c r="O4" s="105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59" t="s">
        <v>100</v>
      </c>
      <c r="E6" s="105"/>
      <c r="F6" s="105"/>
      <c r="G6" s="105"/>
      <c r="I6" s="102" t="s">
        <v>6</v>
      </c>
      <c r="J6" s="103"/>
      <c r="K6" s="104" t="s">
        <v>25</v>
      </c>
      <c r="L6" s="105"/>
      <c r="M6" s="105"/>
      <c r="N6" s="105"/>
      <c r="O6" s="105"/>
      <c r="P6" s="105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48" t="s">
        <v>10</v>
      </c>
      <c r="E8" s="119"/>
      <c r="F8" s="119"/>
      <c r="G8" s="119"/>
      <c r="H8" s="119"/>
      <c r="I8" s="13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152</v>
      </c>
      <c r="D9" s="88" t="s">
        <v>151</v>
      </c>
      <c r="E9" s="88"/>
      <c r="F9" s="88"/>
      <c r="G9" s="88"/>
      <c r="H9" s="88"/>
      <c r="I9" s="88"/>
      <c r="J9" s="74">
        <v>0</v>
      </c>
      <c r="K9" s="7">
        <v>70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 x14ac:dyDescent="0.25">
      <c r="B10" s="9">
        <f t="shared" ref="B10:B53" si="1">B9+1</f>
        <v>2</v>
      </c>
      <c r="C10" s="9" t="s">
        <v>107</v>
      </c>
      <c r="D10" s="95" t="s">
        <v>108</v>
      </c>
      <c r="E10" s="108"/>
      <c r="F10" s="108"/>
      <c r="G10" s="108"/>
      <c r="H10" s="108"/>
      <c r="I10" s="109"/>
      <c r="J10" s="40">
        <v>76</v>
      </c>
      <c r="K10" s="7">
        <v>90</v>
      </c>
      <c r="L10" s="7"/>
      <c r="M10" s="7"/>
      <c r="N10" s="7"/>
      <c r="O10" s="7"/>
      <c r="P10" s="7"/>
      <c r="Q10" s="10">
        <f t="shared" si="0"/>
        <v>23.714285714285715</v>
      </c>
    </row>
    <row r="11" spans="2:18" x14ac:dyDescent="0.25">
      <c r="B11" s="9">
        <f t="shared" si="1"/>
        <v>3</v>
      </c>
      <c r="C11" s="9" t="s">
        <v>109</v>
      </c>
      <c r="D11" s="160" t="s">
        <v>110</v>
      </c>
      <c r="E11" s="108"/>
      <c r="F11" s="108"/>
      <c r="G11" s="108"/>
      <c r="H11" s="108"/>
      <c r="I11" s="109"/>
      <c r="J11" s="40">
        <v>77</v>
      </c>
      <c r="K11" s="7">
        <v>95</v>
      </c>
      <c r="L11" s="7"/>
      <c r="M11" s="7"/>
      <c r="N11" s="7"/>
      <c r="O11" s="7"/>
      <c r="P11" s="7"/>
      <c r="Q11" s="10">
        <f t="shared" si="0"/>
        <v>24.571428571428573</v>
      </c>
    </row>
    <row r="12" spans="2:18" x14ac:dyDescent="0.25">
      <c r="B12" s="9">
        <f t="shared" si="1"/>
        <v>4</v>
      </c>
      <c r="C12" s="9" t="s">
        <v>111</v>
      </c>
      <c r="D12" s="160" t="s">
        <v>112</v>
      </c>
      <c r="E12" s="108"/>
      <c r="F12" s="108"/>
      <c r="G12" s="108"/>
      <c r="H12" s="108"/>
      <c r="I12" s="109"/>
      <c r="J12" s="40">
        <v>73</v>
      </c>
      <c r="K12" s="7">
        <v>85</v>
      </c>
      <c r="L12" s="7"/>
      <c r="M12" s="7"/>
      <c r="N12" s="7"/>
      <c r="O12" s="7"/>
      <c r="P12" s="7"/>
      <c r="Q12" s="10">
        <f t="shared" si="0"/>
        <v>22.571428571428573</v>
      </c>
    </row>
    <row r="13" spans="2:18" x14ac:dyDescent="0.25">
      <c r="B13" s="9">
        <f t="shared" si="1"/>
        <v>5</v>
      </c>
      <c r="C13" s="9" t="s">
        <v>113</v>
      </c>
      <c r="D13" s="160" t="s">
        <v>114</v>
      </c>
      <c r="E13" s="108"/>
      <c r="F13" s="108"/>
      <c r="G13" s="108"/>
      <c r="H13" s="108"/>
      <c r="I13" s="109"/>
      <c r="J13" s="40">
        <v>87</v>
      </c>
      <c r="K13" s="7">
        <v>95</v>
      </c>
      <c r="L13" s="7"/>
      <c r="M13" s="7"/>
      <c r="N13" s="7"/>
      <c r="O13" s="7"/>
      <c r="P13" s="7"/>
      <c r="Q13" s="10">
        <f t="shared" si="0"/>
        <v>26</v>
      </c>
    </row>
    <row r="14" spans="2:18" x14ac:dyDescent="0.25">
      <c r="B14" s="9">
        <f t="shared" si="1"/>
        <v>6</v>
      </c>
      <c r="C14" s="9" t="s">
        <v>115</v>
      </c>
      <c r="D14" s="161" t="s">
        <v>116</v>
      </c>
      <c r="E14" s="119"/>
      <c r="F14" s="119"/>
      <c r="G14" s="119"/>
      <c r="H14" s="119"/>
      <c r="I14" s="134"/>
      <c r="J14" s="40">
        <v>89</v>
      </c>
      <c r="K14" s="7">
        <v>95</v>
      </c>
      <c r="L14" s="7"/>
      <c r="M14" s="7"/>
      <c r="N14" s="7"/>
      <c r="O14" s="7"/>
      <c r="P14" s="7"/>
      <c r="Q14" s="10">
        <f t="shared" si="0"/>
        <v>26.285714285714285</v>
      </c>
    </row>
    <row r="15" spans="2:18" x14ac:dyDescent="0.25">
      <c r="B15" s="9">
        <f t="shared" si="1"/>
        <v>7</v>
      </c>
      <c r="C15" s="56" t="s">
        <v>117</v>
      </c>
      <c r="D15" s="66" t="s">
        <v>118</v>
      </c>
      <c r="E15" s="67"/>
      <c r="F15" s="67"/>
      <c r="G15" s="67"/>
      <c r="H15" s="67"/>
      <c r="I15" s="68"/>
      <c r="J15" s="40">
        <v>89</v>
      </c>
      <c r="K15" s="7">
        <v>95</v>
      </c>
      <c r="L15" s="7"/>
      <c r="M15" s="7"/>
      <c r="N15" s="7"/>
      <c r="O15" s="7"/>
      <c r="P15" s="7"/>
      <c r="Q15" s="10">
        <f t="shared" si="0"/>
        <v>26.285714285714285</v>
      </c>
    </row>
    <row r="16" spans="2:18" x14ac:dyDescent="0.25">
      <c r="B16" s="9">
        <f t="shared" si="1"/>
        <v>8</v>
      </c>
      <c r="C16" s="29" t="s">
        <v>119</v>
      </c>
      <c r="D16" s="55" t="s">
        <v>120</v>
      </c>
      <c r="E16" s="57"/>
      <c r="F16" s="57"/>
      <c r="G16" s="57"/>
      <c r="H16" s="57"/>
      <c r="I16" s="58"/>
      <c r="J16" s="40">
        <v>70</v>
      </c>
      <c r="K16" s="7">
        <v>75</v>
      </c>
      <c r="L16" s="7"/>
      <c r="M16" s="7"/>
      <c r="N16" s="7"/>
      <c r="O16" s="7"/>
      <c r="P16" s="7"/>
      <c r="Q16" s="10">
        <f t="shared" si="0"/>
        <v>20.714285714285715</v>
      </c>
    </row>
    <row r="17" spans="2:17" x14ac:dyDescent="0.25">
      <c r="B17" s="19">
        <f t="shared" si="1"/>
        <v>9</v>
      </c>
      <c r="C17" s="69" t="s">
        <v>153</v>
      </c>
      <c r="D17" s="162" t="s">
        <v>154</v>
      </c>
      <c r="E17" s="163"/>
      <c r="F17" s="163"/>
      <c r="G17" s="163"/>
      <c r="H17" s="163"/>
      <c r="I17" s="164"/>
      <c r="J17" s="74">
        <v>0</v>
      </c>
      <c r="K17" s="7">
        <v>70</v>
      </c>
      <c r="L17" s="7"/>
      <c r="M17" s="7"/>
      <c r="N17" s="7"/>
      <c r="O17" s="7"/>
      <c r="P17" s="7"/>
      <c r="Q17" s="10">
        <f t="shared" si="0"/>
        <v>10</v>
      </c>
    </row>
    <row r="18" spans="2:17" x14ac:dyDescent="0.25">
      <c r="B18" s="19">
        <f t="shared" si="1"/>
        <v>10</v>
      </c>
      <c r="C18" s="69" t="s">
        <v>121</v>
      </c>
      <c r="D18" s="70" t="s">
        <v>122</v>
      </c>
      <c r="E18" s="70"/>
      <c r="F18" s="71"/>
      <c r="G18" s="72"/>
      <c r="H18" s="72"/>
      <c r="I18" s="73"/>
      <c r="J18" s="40">
        <v>84</v>
      </c>
      <c r="K18" s="7">
        <v>90</v>
      </c>
      <c r="L18" s="7"/>
      <c r="M18" s="7"/>
      <c r="N18" s="7"/>
      <c r="O18" s="7"/>
      <c r="P18" s="7"/>
      <c r="Q18" s="10">
        <f t="shared" si="0"/>
        <v>24.857142857142858</v>
      </c>
    </row>
    <row r="19" spans="2:17" x14ac:dyDescent="0.25">
      <c r="B19" s="9">
        <f t="shared" si="1"/>
        <v>11</v>
      </c>
      <c r="C19" s="35" t="s">
        <v>123</v>
      </c>
      <c r="D19" s="59" t="s">
        <v>124</v>
      </c>
      <c r="E19" s="60"/>
      <c r="F19" s="60"/>
      <c r="G19" s="60"/>
      <c r="H19" s="60"/>
      <c r="I19" s="61"/>
      <c r="J19" s="40">
        <v>95</v>
      </c>
      <c r="K19" s="7">
        <v>100</v>
      </c>
      <c r="L19" s="7"/>
      <c r="M19" s="7"/>
      <c r="N19" s="7"/>
      <c r="O19" s="7"/>
      <c r="P19" s="7"/>
      <c r="Q19" s="10">
        <f t="shared" si="0"/>
        <v>27.857142857142858</v>
      </c>
    </row>
    <row r="20" spans="2:17" x14ac:dyDescent="0.25">
      <c r="B20" s="9">
        <f t="shared" si="1"/>
        <v>12</v>
      </c>
      <c r="C20" s="9" t="s">
        <v>125</v>
      </c>
      <c r="D20" s="47" t="s">
        <v>126</v>
      </c>
      <c r="E20" s="48"/>
      <c r="F20" s="48"/>
      <c r="G20" s="48"/>
      <c r="H20" s="48"/>
      <c r="I20" s="49"/>
      <c r="J20" s="40">
        <v>91</v>
      </c>
      <c r="K20" s="7">
        <v>95</v>
      </c>
      <c r="L20" s="7"/>
      <c r="M20" s="7"/>
      <c r="N20" s="7"/>
      <c r="O20" s="7"/>
      <c r="P20" s="7"/>
      <c r="Q20" s="10">
        <f t="shared" si="0"/>
        <v>26.571428571428573</v>
      </c>
    </row>
    <row r="21" spans="2:17" ht="15.75" customHeight="1" x14ac:dyDescent="0.25">
      <c r="B21" s="9">
        <f t="shared" si="1"/>
        <v>13</v>
      </c>
      <c r="C21" s="9" t="s">
        <v>127</v>
      </c>
      <c r="D21" s="54" t="s">
        <v>128</v>
      </c>
      <c r="E21" s="20"/>
      <c r="F21" s="20"/>
      <c r="G21" s="20"/>
      <c r="H21" s="20"/>
      <c r="I21" s="50"/>
      <c r="J21" s="40">
        <v>83</v>
      </c>
      <c r="K21" s="7">
        <v>90</v>
      </c>
      <c r="L21" s="7"/>
      <c r="M21" s="7"/>
      <c r="N21" s="7"/>
      <c r="O21" s="7"/>
      <c r="P21" s="7"/>
      <c r="Q21" s="10">
        <f t="shared" si="0"/>
        <v>24.714285714285715</v>
      </c>
    </row>
    <row r="22" spans="2:17" ht="15.75" customHeight="1" x14ac:dyDescent="0.25">
      <c r="B22" s="9">
        <f t="shared" si="1"/>
        <v>14</v>
      </c>
      <c r="C22" s="9" t="s">
        <v>129</v>
      </c>
      <c r="D22" s="54" t="s">
        <v>130</v>
      </c>
      <c r="E22" s="20"/>
      <c r="F22" s="20"/>
      <c r="G22" s="20"/>
      <c r="H22" s="20"/>
      <c r="I22" s="50"/>
      <c r="J22" s="40">
        <v>77</v>
      </c>
      <c r="K22" s="7">
        <v>90</v>
      </c>
      <c r="L22" s="7"/>
      <c r="M22" s="7"/>
      <c r="N22" s="7"/>
      <c r="O22" s="7"/>
      <c r="P22" s="7"/>
      <c r="Q22" s="10">
        <f t="shared" si="0"/>
        <v>23.857142857142858</v>
      </c>
    </row>
    <row r="23" spans="2:17" ht="15.75" customHeight="1" x14ac:dyDescent="0.25">
      <c r="B23" s="9">
        <f t="shared" si="1"/>
        <v>15</v>
      </c>
      <c r="C23" s="9" t="s">
        <v>131</v>
      </c>
      <c r="D23" s="47" t="s">
        <v>132</v>
      </c>
      <c r="E23" s="48"/>
      <c r="F23" s="48"/>
      <c r="G23" s="48"/>
      <c r="H23" s="48"/>
      <c r="I23" s="50"/>
      <c r="J23" s="40">
        <v>100</v>
      </c>
      <c r="K23" s="7">
        <v>95</v>
      </c>
      <c r="L23" s="7"/>
      <c r="M23" s="7"/>
      <c r="N23" s="7"/>
      <c r="O23" s="7"/>
      <c r="P23" s="7"/>
      <c r="Q23" s="10">
        <f t="shared" si="0"/>
        <v>27.857142857142858</v>
      </c>
    </row>
    <row r="24" spans="2:17" ht="15.75" customHeight="1" x14ac:dyDescent="0.25">
      <c r="B24" s="9">
        <f t="shared" si="1"/>
        <v>16</v>
      </c>
      <c r="C24" s="9" t="s">
        <v>133</v>
      </c>
      <c r="D24" s="47" t="s">
        <v>134</v>
      </c>
      <c r="E24" s="48"/>
      <c r="F24" s="48"/>
      <c r="G24" s="48"/>
      <c r="H24" s="48"/>
      <c r="I24" s="49"/>
      <c r="J24" s="40">
        <v>81</v>
      </c>
      <c r="K24" s="7">
        <v>90</v>
      </c>
      <c r="L24" s="7"/>
      <c r="M24" s="7"/>
      <c r="N24" s="7"/>
      <c r="O24" s="7"/>
      <c r="P24" s="7"/>
      <c r="Q24" s="10">
        <f t="shared" si="0"/>
        <v>24.428571428571427</v>
      </c>
    </row>
    <row r="25" spans="2:17" ht="15.75" customHeight="1" x14ac:dyDescent="0.25">
      <c r="B25" s="9">
        <f t="shared" si="1"/>
        <v>17</v>
      </c>
      <c r="C25" s="9" t="s">
        <v>135</v>
      </c>
      <c r="D25" s="47" t="s">
        <v>136</v>
      </c>
      <c r="E25" s="48"/>
      <c r="F25" s="48"/>
      <c r="G25" s="48"/>
      <c r="H25" s="48"/>
      <c r="I25" s="49"/>
      <c r="J25" s="74">
        <v>0</v>
      </c>
      <c r="K25" s="7">
        <v>95</v>
      </c>
      <c r="L25" s="7"/>
      <c r="M25" s="7"/>
      <c r="N25" s="7"/>
      <c r="O25" s="7"/>
      <c r="P25" s="7"/>
      <c r="Q25" s="10">
        <f t="shared" si="0"/>
        <v>13.571428571428571</v>
      </c>
    </row>
    <row r="26" spans="2:17" ht="15.75" customHeight="1" x14ac:dyDescent="0.25">
      <c r="B26" s="9">
        <f t="shared" si="1"/>
        <v>18</v>
      </c>
      <c r="C26" s="9" t="s">
        <v>139</v>
      </c>
      <c r="D26" s="47" t="s">
        <v>140</v>
      </c>
      <c r="E26" s="48"/>
      <c r="F26" s="48"/>
      <c r="G26" s="48"/>
      <c r="H26" s="48"/>
      <c r="I26" s="49"/>
      <c r="J26" s="40">
        <v>90</v>
      </c>
      <c r="K26" s="7">
        <v>100</v>
      </c>
      <c r="L26" s="7"/>
      <c r="M26" s="7"/>
      <c r="N26" s="7"/>
      <c r="O26" s="7"/>
      <c r="P26" s="7"/>
      <c r="Q26" s="10">
        <f t="shared" si="0"/>
        <v>27.142857142857142</v>
      </c>
    </row>
    <row r="27" spans="2:17" ht="15.75" customHeight="1" x14ac:dyDescent="0.25">
      <c r="B27" s="9">
        <f t="shared" si="1"/>
        <v>19</v>
      </c>
      <c r="C27" s="9" t="s">
        <v>141</v>
      </c>
      <c r="D27" s="47" t="s">
        <v>142</v>
      </c>
      <c r="E27" s="48"/>
      <c r="F27" s="48"/>
      <c r="G27" s="48"/>
      <c r="H27" s="48"/>
      <c r="I27" s="49"/>
      <c r="J27" s="40">
        <v>100</v>
      </c>
      <c r="K27" s="7">
        <v>100</v>
      </c>
      <c r="L27" s="7"/>
      <c r="M27" s="7"/>
      <c r="N27" s="7"/>
      <c r="O27" s="7"/>
      <c r="P27" s="7"/>
      <c r="Q27" s="10">
        <f t="shared" si="0"/>
        <v>28.571428571428573</v>
      </c>
    </row>
    <row r="28" spans="2:17" ht="15.75" customHeight="1" x14ac:dyDescent="0.25">
      <c r="B28" s="9">
        <f t="shared" si="1"/>
        <v>20</v>
      </c>
      <c r="C28" s="9" t="s">
        <v>143</v>
      </c>
      <c r="D28" s="47" t="s">
        <v>144</v>
      </c>
      <c r="E28" s="48"/>
      <c r="F28" s="48"/>
      <c r="G28" s="48"/>
      <c r="H28" s="48"/>
      <c r="I28" s="49"/>
      <c r="J28" s="40">
        <v>76</v>
      </c>
      <c r="K28" s="7">
        <v>100</v>
      </c>
      <c r="L28" s="7"/>
      <c r="M28" s="7"/>
      <c r="N28" s="7"/>
      <c r="O28" s="7"/>
      <c r="P28" s="7"/>
      <c r="Q28" s="10">
        <f t="shared" si="0"/>
        <v>25.142857142857142</v>
      </c>
    </row>
    <row r="29" spans="2:17" ht="15.75" customHeight="1" x14ac:dyDescent="0.25">
      <c r="B29" s="9">
        <f t="shared" si="1"/>
        <v>21</v>
      </c>
      <c r="C29" s="9" t="s">
        <v>145</v>
      </c>
      <c r="D29" s="47" t="s">
        <v>146</v>
      </c>
      <c r="E29" s="48"/>
      <c r="F29" s="48"/>
      <c r="G29" s="48"/>
      <c r="H29" s="48"/>
      <c r="I29" s="49"/>
      <c r="J29" s="40">
        <v>90</v>
      </c>
      <c r="K29" s="7">
        <v>100</v>
      </c>
      <c r="L29" s="7"/>
      <c r="M29" s="7"/>
      <c r="N29" s="7"/>
      <c r="O29" s="7"/>
      <c r="P29" s="7"/>
      <c r="Q29" s="10">
        <f t="shared" si="0"/>
        <v>27.142857142857142</v>
      </c>
    </row>
    <row r="30" spans="2:17" ht="15.75" customHeight="1" x14ac:dyDescent="0.25">
      <c r="B30" s="9">
        <f t="shared" si="1"/>
        <v>22</v>
      </c>
      <c r="C30" s="9" t="s">
        <v>147</v>
      </c>
      <c r="D30" s="47" t="s">
        <v>148</v>
      </c>
      <c r="E30" s="48"/>
      <c r="F30" s="48"/>
      <c r="G30" s="48"/>
      <c r="H30" s="48"/>
      <c r="I30" s="49"/>
      <c r="J30" s="40">
        <v>82</v>
      </c>
      <c r="K30" s="7">
        <v>95</v>
      </c>
      <c r="L30" s="7"/>
      <c r="M30" s="7"/>
      <c r="N30" s="7"/>
      <c r="O30" s="7"/>
      <c r="P30" s="7"/>
      <c r="Q30" s="10">
        <f t="shared" si="0"/>
        <v>25.285714285714285</v>
      </c>
    </row>
    <row r="31" spans="2:17" ht="15.75" customHeight="1" x14ac:dyDescent="0.25">
      <c r="B31" s="9">
        <f t="shared" si="1"/>
        <v>23</v>
      </c>
      <c r="C31" s="29" t="s">
        <v>149</v>
      </c>
      <c r="D31" s="62" t="s">
        <v>150</v>
      </c>
      <c r="E31" s="51"/>
      <c r="F31" s="51"/>
      <c r="G31" s="51"/>
      <c r="H31" s="51"/>
      <c r="I31" s="49"/>
      <c r="J31" s="40">
        <v>83</v>
      </c>
      <c r="K31" s="7">
        <v>95</v>
      </c>
      <c r="L31" s="7"/>
      <c r="M31" s="7"/>
      <c r="N31" s="7"/>
      <c r="O31" s="7"/>
      <c r="P31" s="7"/>
      <c r="Q31" s="10">
        <f t="shared" si="0"/>
        <v>25.428571428571427</v>
      </c>
    </row>
    <row r="32" spans="2:17" ht="15.75" customHeight="1" x14ac:dyDescent="0.25">
      <c r="B32" s="9">
        <f t="shared" si="1"/>
        <v>24</v>
      </c>
      <c r="C32" s="9"/>
      <c r="D32" s="47"/>
      <c r="E32" s="48"/>
      <c r="F32" s="48"/>
      <c r="G32" s="48"/>
      <c r="H32" s="48"/>
      <c r="I32" s="49"/>
      <c r="J32" s="40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s="9"/>
      <c r="D33" s="47"/>
      <c r="E33" s="48"/>
      <c r="F33" s="48"/>
      <c r="G33" s="48"/>
      <c r="H33" s="48"/>
      <c r="I33" s="49"/>
      <c r="J33" s="40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s="9"/>
      <c r="D34" s="47"/>
      <c r="E34" s="48"/>
      <c r="F34" s="48"/>
      <c r="G34" s="48"/>
      <c r="H34" s="48"/>
      <c r="I34" s="49"/>
      <c r="J34" s="40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s="29"/>
      <c r="D35" s="62"/>
      <c r="E35" s="51"/>
      <c r="F35" s="51"/>
      <c r="G35" s="51"/>
      <c r="H35" s="51"/>
      <c r="I35" s="52"/>
      <c r="J35" s="40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D36" s="88"/>
      <c r="E36" s="88"/>
      <c r="F36" s="88"/>
      <c r="G36" s="88"/>
      <c r="H36" s="88"/>
      <c r="I36" s="88"/>
      <c r="J36" s="40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D37" s="88"/>
      <c r="E37" s="88"/>
      <c r="F37" s="88"/>
      <c r="G37" s="88"/>
      <c r="H37" s="88"/>
      <c r="I37" s="88"/>
      <c r="J37" s="40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D38" s="88"/>
      <c r="E38" s="88"/>
      <c r="F38" s="88"/>
      <c r="G38" s="88"/>
      <c r="H38" s="88"/>
      <c r="I38" s="88"/>
      <c r="J38" s="40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D39" s="88"/>
      <c r="E39" s="88"/>
      <c r="F39" s="88"/>
      <c r="G39" s="88"/>
      <c r="H39" s="88"/>
      <c r="I39" s="88"/>
      <c r="J39" s="40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D40" s="88"/>
      <c r="E40" s="88"/>
      <c r="F40" s="88"/>
      <c r="G40" s="88"/>
      <c r="H40" s="88"/>
      <c r="I40" s="88"/>
      <c r="J40" s="40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D41" s="88"/>
      <c r="E41" s="88"/>
      <c r="F41" s="88"/>
      <c r="G41" s="88"/>
      <c r="H41" s="88"/>
      <c r="I41" s="88"/>
      <c r="J41" s="40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D42" s="88"/>
      <c r="E42" s="88"/>
      <c r="F42" s="88"/>
      <c r="G42" s="88"/>
      <c r="H42" s="88"/>
      <c r="I42" s="88"/>
      <c r="J42" s="40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D43" s="88"/>
      <c r="E43" s="88"/>
      <c r="F43" s="88"/>
      <c r="G43" s="88"/>
      <c r="H43" s="88"/>
      <c r="I43" s="88"/>
      <c r="J43" s="40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D44" s="88"/>
      <c r="E44" s="88"/>
      <c r="F44" s="88"/>
      <c r="G44" s="88"/>
      <c r="H44" s="88"/>
      <c r="I44" s="88"/>
      <c r="J44" s="40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D45" s="88"/>
      <c r="E45" s="88"/>
      <c r="F45" s="88"/>
      <c r="G45" s="88"/>
      <c r="H45" s="88"/>
      <c r="I45" s="88"/>
      <c r="J45" s="40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D46" s="88"/>
      <c r="E46" s="88"/>
      <c r="F46" s="88"/>
      <c r="G46" s="88"/>
      <c r="H46" s="88"/>
      <c r="I46" s="88"/>
      <c r="J46" s="40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D47" s="88"/>
      <c r="E47" s="88"/>
      <c r="F47" s="88"/>
      <c r="G47" s="88"/>
      <c r="H47" s="88"/>
      <c r="I47" s="88"/>
      <c r="J47" s="40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D48" s="88"/>
      <c r="E48" s="88"/>
      <c r="F48" s="88"/>
      <c r="G48" s="88"/>
      <c r="H48" s="88"/>
      <c r="I48" s="88"/>
      <c r="J48" s="40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D49" s="88"/>
      <c r="E49" s="88"/>
      <c r="F49" s="88"/>
      <c r="G49" s="88"/>
      <c r="H49" s="88"/>
      <c r="I49" s="88"/>
      <c r="J49" s="40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135"/>
      <c r="E50" s="105"/>
      <c r="F50" s="105"/>
      <c r="G50" s="105"/>
      <c r="H50" s="105"/>
      <c r="I50" s="123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124"/>
      <c r="E51" s="108"/>
      <c r="F51" s="108"/>
      <c r="G51" s="108"/>
      <c r="H51" s="108"/>
      <c r="I51" s="109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124"/>
      <c r="E52" s="108"/>
      <c r="F52" s="108"/>
      <c r="G52" s="108"/>
      <c r="H52" s="108"/>
      <c r="I52" s="109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07"/>
      <c r="E53" s="108"/>
      <c r="F53" s="108"/>
      <c r="G53" s="108"/>
      <c r="H53" s="108"/>
      <c r="I53" s="109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2"/>
      <c r="D54" s="103"/>
      <c r="E54" s="3"/>
      <c r="H54" s="122" t="s">
        <v>19</v>
      </c>
      <c r="I54" s="123"/>
      <c r="J54" s="12">
        <f t="shared" ref="J54:P54" si="2">COUNTIF(J9:J53,"&gt;=70")</f>
        <v>20</v>
      </c>
      <c r="K54" s="12">
        <f t="shared" si="2"/>
        <v>23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02"/>
      <c r="D55" s="103"/>
      <c r="E55" s="2"/>
      <c r="H55" s="120" t="s">
        <v>20</v>
      </c>
      <c r="I55" s="109"/>
      <c r="J55" s="14">
        <f t="shared" ref="J55:Q55" si="3">COUNTIF(J9:J53,"&lt;70")</f>
        <v>3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02"/>
      <c r="D56" s="103"/>
      <c r="E56" s="103"/>
      <c r="H56" s="120" t="s">
        <v>21</v>
      </c>
      <c r="I56" s="109"/>
      <c r="J56" s="14">
        <f t="shared" ref="J56:Q56" si="4">COUNT(J9:J53)</f>
        <v>23</v>
      </c>
      <c r="K56" s="14">
        <f t="shared" si="4"/>
        <v>23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02"/>
      <c r="D57" s="103"/>
      <c r="E57" s="3"/>
      <c r="F57" s="15"/>
      <c r="H57" s="121" t="s">
        <v>22</v>
      </c>
      <c r="I57" s="109"/>
      <c r="J57" s="16">
        <f t="shared" ref="J57:Q57" si="5">J54/J56</f>
        <v>0.86956521739130432</v>
      </c>
      <c r="K57" s="17">
        <f t="shared" si="5"/>
        <v>1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02"/>
      <c r="D58" s="103"/>
      <c r="E58" s="3"/>
      <c r="F58" s="15"/>
      <c r="H58" s="121" t="s">
        <v>23</v>
      </c>
      <c r="I58" s="109"/>
      <c r="J58" s="16">
        <f t="shared" ref="J58:Q58" si="6">J55/J56</f>
        <v>0.13043478260869565</v>
      </c>
      <c r="K58" s="16">
        <f t="shared" si="6"/>
        <v>0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02"/>
      <c r="D59" s="103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7"/>
      <c r="K61" s="105"/>
      <c r="L61" s="105"/>
      <c r="M61" s="105"/>
      <c r="N61" s="105"/>
      <c r="O61" s="105"/>
      <c r="P61" s="105"/>
    </row>
    <row r="62" spans="2:17" ht="15.75" customHeight="1" x14ac:dyDescent="0.25">
      <c r="J62" s="118" t="s">
        <v>24</v>
      </c>
      <c r="K62" s="119"/>
      <c r="L62" s="119"/>
      <c r="M62" s="119"/>
      <c r="N62" s="119"/>
      <c r="O62" s="119"/>
      <c r="P62" s="119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36:I36"/>
    <mergeCell ref="D37:I37"/>
    <mergeCell ref="D38:I38"/>
    <mergeCell ref="D39:I39"/>
    <mergeCell ref="D10:I10"/>
    <mergeCell ref="D12:I12"/>
    <mergeCell ref="D13:I13"/>
    <mergeCell ref="D14:I14"/>
    <mergeCell ref="D11:I11"/>
    <mergeCell ref="D17:I17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RESIDUOS</vt:lpstr>
      <vt:lpstr>QUIMICA ANALI</vt:lpstr>
      <vt:lpstr>GESTION AMBIENTAL IIB</vt:lpstr>
      <vt:lpstr>GESTION AMBIETAL IIA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2025-04-08T16:52:38Z</dcterms:modified>
</cp:coreProperties>
</file>