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amy_\Downloads\"/>
    </mc:Choice>
  </mc:AlternateContent>
  <xr:revisionPtr revIDLastSave="0" documentId="13_ncr:1_{CB7B3A25-AFA4-4F62-B2CE-1BBBF31C0DF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25" l="1"/>
  <c r="N28" i="25" l="1"/>
  <c r="M28" i="25"/>
  <c r="K28" i="25"/>
  <c r="G28" i="25"/>
  <c r="F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I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A17" i="23"/>
  <c r="E16" i="23"/>
  <c r="J16" i="23" s="1"/>
  <c r="D16" i="23"/>
  <c r="C16" i="23"/>
  <c r="A16" i="23"/>
  <c r="E15" i="23"/>
  <c r="J15" i="23" s="1"/>
  <c r="D15" i="23"/>
  <c r="C15" i="23"/>
  <c r="A15" i="23"/>
  <c r="E14" i="23"/>
  <c r="J14" i="23" s="1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I17" i="22"/>
  <c r="B37" i="10"/>
  <c r="N28" i="10"/>
  <c r="M28" i="10"/>
  <c r="K28" i="10"/>
  <c r="G28" i="10"/>
  <c r="F28" i="10"/>
  <c r="E28" i="10"/>
  <c r="L16" i="10"/>
  <c r="L15" i="10"/>
  <c r="L14" i="10"/>
  <c r="L17" i="22" l="1"/>
  <c r="I14" i="22"/>
  <c r="I16" i="22"/>
  <c r="I15" i="22"/>
  <c r="I15" i="25"/>
  <c r="J15" i="25" s="1"/>
  <c r="H15" i="25"/>
  <c r="I16" i="25"/>
  <c r="J16" i="25" s="1"/>
  <c r="H16" i="25"/>
  <c r="I17" i="25"/>
  <c r="J17" i="25" s="1"/>
  <c r="H17" i="25"/>
  <c r="I18" i="25"/>
  <c r="J18" i="25" s="1"/>
  <c r="H18" i="25"/>
  <c r="I19" i="25"/>
  <c r="J19" i="25" s="1"/>
  <c r="H19" i="25"/>
  <c r="I20" i="25"/>
  <c r="J20" i="25" s="1"/>
  <c r="H20" i="25"/>
  <c r="I21" i="25"/>
  <c r="J21" i="25" s="1"/>
  <c r="H21" i="25"/>
  <c r="I22" i="25"/>
  <c r="J22" i="25" s="1"/>
  <c r="H22" i="25"/>
  <c r="I23" i="25"/>
  <c r="J23" i="25" s="1"/>
  <c r="H23" i="25"/>
  <c r="I24" i="25"/>
  <c r="J24" i="25" s="1"/>
  <c r="H24" i="25"/>
  <c r="I25" i="25"/>
  <c r="J25" i="25" s="1"/>
  <c r="H25" i="25"/>
  <c r="I26" i="25"/>
  <c r="J26" i="25" s="1"/>
  <c r="H26" i="25"/>
  <c r="I27" i="25"/>
  <c r="J27" i="25" s="1"/>
  <c r="H27" i="25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28" i="22"/>
  <c r="J28" i="22" s="1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<sst xmlns="http://schemas.openxmlformats.org/spreadsheetml/2006/main" count="192" uniqueCount="44">
  <si>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</si>
  <si>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</si>
  <si>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</si>
  <si>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</si>
  <si>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</si>
  <si>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</si>
  <si>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</si>
  <si>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</si>
  <si>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</si>
  <si>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</si>
  <si>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</si>
  <si>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</si>
  <si>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</si>
  <si>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</si>
  <si>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</si>
  <si>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</si>
  <si>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</si>
  <si>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</si>
  <si>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</si>
  <si>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</si>
  <si>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</si>
  <si>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</si>
  <si>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</si>
  <si>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</si>
  <si>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</si>
  <si>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</si>
  <si>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</si>
  <si>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</si>
  <si>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</si>
  <si>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</si>
  <si>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</si>
  <si>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</si>
  <si>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606A</t>
  </si>
  <si>
    <t>Gestion Ambiental ll</t>
  </si>
  <si>
    <t>IAMB</t>
  </si>
  <si>
    <t>M.C.IA Damaris de los Angeles Garcia Gracia</t>
  </si>
  <si>
    <t>M.CIA JESSICA ALEJANDRA REYES LARIOS</t>
  </si>
  <si>
    <t>Gestion de Residuos</t>
  </si>
  <si>
    <t xml:space="preserve">Quimica Analitica </t>
  </si>
  <si>
    <t>606B</t>
  </si>
  <si>
    <t>Febrero -Junio 2025</t>
  </si>
  <si>
    <t>206A</t>
  </si>
  <si>
    <t>M.C.IA. Jessica Alejandra Reyes Larios</t>
  </si>
  <si>
    <t>M.C.IA Jessica Alejandra Reyes 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</si>
</sst>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0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8" zoomScale="85" zoomScaleNormal="85" zoomScaleSheetLayoutView="100" workbookViewId="0">
      <selection activeCell="C17" sqref="C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40</v>
      </c>
      <c r="M8" s="30"/>
      <c r="N8" s="30"/>
    </row>
    <row r="10" spans="1:14" x14ac:dyDescent="0.2">
      <c r="A10" s="4" t="s">
        <v>8</v>
      </c>
      <c r="B10" s="30" t="s">
        <v>35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8" t="s">
        <v>37</v>
      </c>
      <c r="B14" s="9">
        <v>1</v>
      </c>
      <c r="C14" s="9" t="s">
        <v>39</v>
      </c>
      <c r="D14" s="9" t="s">
        <v>34</v>
      </c>
      <c r="E14" s="9">
        <v>19</v>
      </c>
      <c r="F14" s="9">
        <v>12</v>
      </c>
      <c r="G14" s="9"/>
      <c r="H14" s="10"/>
      <c r="I14" s="9">
        <v>7</v>
      </c>
      <c r="J14" s="10"/>
      <c r="K14" s="9">
        <v>0</v>
      </c>
      <c r="L14" s="10">
        <f t="shared" ref="L14:L28" si="0">K14/E14</f>
        <v>0</v>
      </c>
      <c r="M14" s="9">
        <v>50.21</v>
      </c>
      <c r="N14" s="15">
        <v>0.63149999999999995</v>
      </c>
    </row>
    <row r="15" spans="1:14" s="11" customFormat="1" x14ac:dyDescent="0.2">
      <c r="A15" s="8" t="s">
        <v>33</v>
      </c>
      <c r="B15" s="9">
        <v>1</v>
      </c>
      <c r="C15" s="9" t="s">
        <v>32</v>
      </c>
      <c r="D15" s="9" t="s">
        <v>34</v>
      </c>
      <c r="E15" s="9">
        <v>23</v>
      </c>
      <c r="F15" s="9">
        <v>20</v>
      </c>
      <c r="G15" s="9"/>
      <c r="H15" s="10"/>
      <c r="I15" s="9">
        <v>3</v>
      </c>
      <c r="J15" s="10"/>
      <c r="K15" s="9">
        <v>0</v>
      </c>
      <c r="L15" s="10">
        <f t="shared" si="0"/>
        <v>0</v>
      </c>
      <c r="M15" s="9">
        <v>73.599999999999994</v>
      </c>
      <c r="N15" s="15">
        <v>0.82</v>
      </c>
    </row>
    <row r="16" spans="1:14" s="11" customFormat="1" x14ac:dyDescent="0.2">
      <c r="A16" s="8" t="s">
        <v>33</v>
      </c>
      <c r="B16" s="9">
        <v>1</v>
      </c>
      <c r="C16" s="9" t="s">
        <v>39</v>
      </c>
      <c r="D16" s="9" t="s">
        <v>34</v>
      </c>
      <c r="E16" s="9">
        <v>17</v>
      </c>
      <c r="F16" s="9">
        <v>13</v>
      </c>
      <c r="G16" s="9"/>
      <c r="H16" s="10"/>
      <c r="I16" s="9">
        <v>4</v>
      </c>
      <c r="J16" s="10"/>
      <c r="K16" s="9">
        <v>0</v>
      </c>
      <c r="L16" s="10">
        <f t="shared" si="0"/>
        <v>0</v>
      </c>
      <c r="M16" s="9">
        <v>61.88</v>
      </c>
      <c r="N16" s="15">
        <v>0.76</v>
      </c>
    </row>
    <row r="17" spans="1:14" s="11" customFormat="1" x14ac:dyDescent="0.2">
      <c r="A17" s="8" t="s">
        <v>38</v>
      </c>
      <c r="B17" s="9">
        <v>1</v>
      </c>
      <c r="C17" s="9" t="s">
        <v>41</v>
      </c>
      <c r="D17" s="9" t="s">
        <v>34</v>
      </c>
      <c r="E17" s="9">
        <v>25</v>
      </c>
      <c r="F17" s="9">
        <v>12</v>
      </c>
      <c r="G17" s="9"/>
      <c r="H17" s="10"/>
      <c r="I17" s="9">
        <v>13</v>
      </c>
      <c r="J17" s="10"/>
      <c r="K17" s="9">
        <v>0</v>
      </c>
      <c r="L17" s="10">
        <v>0</v>
      </c>
      <c r="M17" s="9">
        <v>41.2</v>
      </c>
      <c r="N17" s="15">
        <v>0.73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57</v>
      </c>
      <c r="G28" s="17">
        <f>SUM(G14:G27)</f>
        <v>0</v>
      </c>
      <c r="H28" s="18"/>
      <c r="I28" s="17">
        <v>16</v>
      </c>
      <c r="J28" s="18"/>
      <c r="K28" s="17">
        <f>SUM(K14:K27)</f>
        <v>0</v>
      </c>
      <c r="L28" s="18">
        <f t="shared" si="0"/>
        <v>0</v>
      </c>
      <c r="M28" s="17">
        <f>AVERAGE(M14:M27)</f>
        <v>56.722499999999997</v>
      </c>
      <c r="N28" s="19">
        <f>AVERAGE(N14:N27)</f>
        <v>0.735375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 t="s">
        <v>36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Q14" sqref="Q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>
        <v>2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>
        <v>18</v>
      </c>
      <c r="G14" s="9"/>
      <c r="H14" s="10"/>
      <c r="I14" s="9">
        <f t="shared" ref="I14:I28" si="0">(E14-SUM(F14:G14))-K14</f>
        <v>1</v>
      </c>
      <c r="J14" s="10"/>
      <c r="K14" s="9">
        <v>0</v>
      </c>
      <c r="L14" s="10">
        <f t="shared" ref="L14:L28" si="1">K14/E14</f>
        <v>0</v>
      </c>
      <c r="M14" s="21">
        <v>0.85529999999999995</v>
      </c>
      <c r="N14" s="15">
        <v>0.74</v>
      </c>
    </row>
    <row r="15" spans="1:14" s="11" customFormat="1" x14ac:dyDescent="0.2">
      <c r="A15" s="9" t="str">
        <f>'1'!A15</f>
        <v>Gestion Ambiental ll</v>
      </c>
      <c r="B15" s="9">
        <v>2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>
        <v>23</v>
      </c>
      <c r="G15" s="9"/>
      <c r="H15" s="10"/>
      <c r="I15" s="9">
        <f t="shared" si="0"/>
        <v>0</v>
      </c>
      <c r="J15" s="10"/>
      <c r="K15" s="9">
        <v>0</v>
      </c>
      <c r="L15" s="10">
        <f t="shared" si="1"/>
        <v>0</v>
      </c>
      <c r="M15" s="21">
        <v>0.91520000000000001</v>
      </c>
      <c r="N15" s="15">
        <v>0.72</v>
      </c>
    </row>
    <row r="16" spans="1:14" s="11" customFormat="1" x14ac:dyDescent="0.2">
      <c r="A16" s="9" t="str">
        <f>'1'!A16</f>
        <v>Gestion Ambiental ll</v>
      </c>
      <c r="B16" s="9">
        <v>2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>
        <v>17</v>
      </c>
      <c r="G16" s="9"/>
      <c r="H16" s="10"/>
      <c r="I16" s="9">
        <f t="shared" si="0"/>
        <v>0</v>
      </c>
      <c r="J16" s="10"/>
      <c r="K16" s="9">
        <v>0</v>
      </c>
      <c r="L16" s="10">
        <f t="shared" si="1"/>
        <v>0</v>
      </c>
      <c r="M16" s="21">
        <v>0.90590000000000004</v>
      </c>
      <c r="N16" s="15">
        <v>0.70579999999999998</v>
      </c>
    </row>
    <row r="17" spans="1:14" s="11" customFormat="1" x14ac:dyDescent="0.2">
      <c r="A17" s="9" t="str">
        <f>'1'!A17</f>
        <v xml:space="preserve">Quimica Analitica </v>
      </c>
      <c r="B17" s="9">
        <v>2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20</v>
      </c>
      <c r="G17" s="9"/>
      <c r="H17" s="10"/>
      <c r="I17" s="9">
        <f t="shared" si="0"/>
        <v>5</v>
      </c>
      <c r="J17" s="10"/>
      <c r="K17" s="9">
        <v>0</v>
      </c>
      <c r="L17" s="10">
        <f t="shared" si="1"/>
        <v>0</v>
      </c>
      <c r="M17" s="22">
        <v>0.7</v>
      </c>
      <c r="N17" s="15">
        <v>0.8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78</v>
      </c>
      <c r="G28" s="17"/>
      <c r="H28" s="18"/>
      <c r="I28" s="17">
        <f t="shared" si="0"/>
        <v>6</v>
      </c>
      <c r="J28" s="18">
        <f t="shared" ref="J28" si="2">I28/E28</f>
        <v>7.1428571428571425E-2</v>
      </c>
      <c r="K28" s="17">
        <f>SUM(K14:K27)</f>
        <v>0</v>
      </c>
      <c r="L28" s="18">
        <f t="shared" si="1"/>
        <v>0</v>
      </c>
      <c r="M28" s="17">
        <f>AVERAGE(M14:M27)</f>
        <v>0.84410000000000007</v>
      </c>
      <c r="N28" s="19">
        <f>AVERAGE(N14:N27)</f>
        <v>0.74144999999999994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 t="s">
        <v>42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30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42" t="s">
        <v>25</v>
      </c>
      <c r="C14" s="9" t="str">
        <f>'1'!C14</f>
        <v>606B</v>
      </c>
      <c r="D14" s="9" t="str">
        <f>'1'!D14</f>
        <v>IAMB</v>
      </c>
      <c r="E14" s="9">
        <f>'1'!E14</f>
        <v>19</v>
      </c>
      <c r="F14" s="9" t="s">
        <v>25</v>
      </c>
      <c r="G14" s="9" t="s">
        <v>25</v>
      </c>
      <c r="H14" s="10"/>
      <c r="I14" s="9"/>
      <c r="J14" s="10">
        <f t="shared" ref="J14:J28" si="0">I14/E14</f>
        <v>0</v>
      </c>
      <c r="K14" s="9"/>
      <c r="L14" s="10">
        <f t="shared" ref="L14:L28" si="1">K14/E14</f>
        <v>0</v>
      </c>
      <c r="M14" s="9" t="s">
        <v>25</v>
      </c>
      <c r="N14" s="15" t="s">
        <v>25</v>
      </c>
    </row>
    <row r="15" spans="1:14" s="11" customFormat="1" x14ac:dyDescent="0.2">
      <c r="A15" s="9" t="str">
        <f>'1'!A15</f>
        <v>Gestion Ambiental ll</v>
      </c>
      <c r="B15" s="9" t="s">
        <v>25</v>
      </c>
      <c r="C15" s="9" t="str">
        <f>'1'!C15</f>
        <v>606A</v>
      </c>
      <c r="D15" s="9" t="str">
        <f>'1'!D15</f>
        <v>IAMB</v>
      </c>
      <c r="E15" s="9">
        <f>'1'!E15</f>
        <v>23</v>
      </c>
      <c r="F15" s="9" t="s">
        <v>25</v>
      </c>
      <c r="G15" s="9" t="s">
        <v>25</v>
      </c>
      <c r="H15" s="10"/>
      <c r="I15" s="9"/>
      <c r="J15" s="10">
        <f t="shared" si="0"/>
        <v>0</v>
      </c>
      <c r="K15" s="9"/>
      <c r="L15" s="10">
        <f t="shared" si="1"/>
        <v>0</v>
      </c>
      <c r="M15" s="9" t="s">
        <v>25</v>
      </c>
      <c r="N15" s="15" t="s">
        <v>25</v>
      </c>
    </row>
    <row r="16" spans="1:14" s="11" customFormat="1" x14ac:dyDescent="0.2">
      <c r="A16" s="9" t="str">
        <f>'1'!A16</f>
        <v>Gestion Ambiental ll</v>
      </c>
      <c r="B16" s="9" t="s">
        <v>25</v>
      </c>
      <c r="C16" s="9" t="str">
        <f>'1'!C16</f>
        <v>606B</v>
      </c>
      <c r="D16" s="9" t="str">
        <f>'1'!D16</f>
        <v>IAMB</v>
      </c>
      <c r="E16" s="9">
        <f>'1'!E16</f>
        <v>17</v>
      </c>
      <c r="F16" s="9" t="s">
        <v>25</v>
      </c>
      <c r="G16" s="9" t="s">
        <v>25</v>
      </c>
      <c r="H16" s="10"/>
      <c r="I16" s="9"/>
      <c r="J16" s="10">
        <f t="shared" si="0"/>
        <v>0</v>
      </c>
      <c r="K16" s="9"/>
      <c r="L16" s="10">
        <f t="shared" si="1"/>
        <v>0</v>
      </c>
      <c r="M16" s="42" t="s">
        <v>25</v>
      </c>
      <c r="N16" s="15" t="s">
        <v>25</v>
      </c>
    </row>
    <row r="17" spans="1:14" s="11" customFormat="1" x14ac:dyDescent="0.2">
      <c r="A17" s="9" t="str">
        <f>'1'!A17</f>
        <v xml:space="preserve">Quimica Analitica </v>
      </c>
      <c r="B17" s="9">
        <v>3</v>
      </c>
      <c r="C17" s="9" t="str">
        <f>'1'!C17</f>
        <v>206A</v>
      </c>
      <c r="D17" s="9" t="str">
        <f>'1'!D17</f>
        <v>IAMB</v>
      </c>
      <c r="E17" s="9">
        <f>'1'!E17</f>
        <v>25</v>
      </c>
      <c r="F17" s="9">
        <v>19</v>
      </c>
      <c r="G17" s="9"/>
      <c r="H17" s="10"/>
      <c r="I17" s="9">
        <f t="shared" ref="I14:I28" si="2">(E17-SUM(F17:G17))-K17</f>
        <v>6</v>
      </c>
      <c r="J17" s="10">
        <f t="shared" si="0"/>
        <v>0.24</v>
      </c>
      <c r="K17" s="9"/>
      <c r="L17" s="10">
        <f t="shared" si="1"/>
        <v>0</v>
      </c>
      <c r="M17" s="22">
        <v>0.64</v>
      </c>
      <c r="N17" s="15">
        <v>0.76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19</v>
      </c>
      <c r="G28" s="17">
        <f>SUM(G14:G27)</f>
        <v>0</v>
      </c>
      <c r="H28" s="18">
        <f>SUM(F28:G28)/E28</f>
        <v>0.22619047619047619</v>
      </c>
      <c r="I28" s="17">
        <f t="shared" si="2"/>
        <v>65</v>
      </c>
      <c r="J28" s="18">
        <f t="shared" si="0"/>
        <v>0.77380952380952384</v>
      </c>
      <c r="K28" s="17">
        <f>SUM(K14:K27)</f>
        <v>0</v>
      </c>
      <c r="L28" s="18">
        <f t="shared" si="1"/>
        <v>0</v>
      </c>
      <c r="M28" s="17">
        <f>AVERAGE(M14:M27)</f>
        <v>0.64</v>
      </c>
      <c r="N28" s="19">
        <f>AVERAGE(N14:N27)</f>
        <v>0.76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 t="s">
        <v>43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f>'1'!E14</f>
        <v>19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19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si="0"/>
        <v>0</v>
      </c>
      <c r="I15" s="9">
        <f t="shared" si="1"/>
        <v>23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0"/>
        <v>0</v>
      </c>
      <c r="I16" s="9">
        <f t="shared" si="1"/>
        <v>17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0"/>
        <v>0</v>
      </c>
      <c r="I17" s="9">
        <f t="shared" si="1"/>
        <v>25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84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E6" sqref="E6:H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 -Junio 2025</v>
      </c>
      <c r="M8" s="30"/>
      <c r="N8" s="30"/>
    </row>
    <row r="10" spans="1:14" x14ac:dyDescent="0.2">
      <c r="A10" s="4" t="s">
        <v>8</v>
      </c>
      <c r="B10" s="30" t="str">
        <f>'1'!B10</f>
        <v>M.C.IA Damaris de los Angeles Garcia Gracia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606B</v>
      </c>
      <c r="D14" s="9" t="str">
        <f>'1'!D14</f>
        <v>IAMB</v>
      </c>
      <c r="E14" s="9">
        <v>0</v>
      </c>
      <c r="F14" s="9"/>
      <c r="G14" s="9"/>
      <c r="H14" s="10" t="e">
        <f>(F14+G14)/E14</f>
        <v>#DIV/0!</v>
      </c>
      <c r="I14" s="9">
        <f t="shared" ref="I14:I28" si="0">(E14-SUM(F14:G14))-K14</f>
        <v>0</v>
      </c>
      <c r="J14" s="10" t="e">
        <f t="shared" ref="J14:J28" si="1">I14/E14</f>
        <v>#DIV/0!</v>
      </c>
      <c r="K14" s="9"/>
      <c r="L14" s="10" t="e">
        <f t="shared" ref="L14:L28" si="2">K14/E14</f>
        <v>#DIV/0!</v>
      </c>
      <c r="M14" s="9"/>
      <c r="N14" s="15"/>
    </row>
    <row r="15" spans="1:14" s="11" customFormat="1" x14ac:dyDescent="0.2">
      <c r="A15" s="9" t="str">
        <f>'1'!A15</f>
        <v>Gestion Ambiental ll</v>
      </c>
      <c r="B15" s="9"/>
      <c r="C15" s="9" t="str">
        <f>'1'!C15</f>
        <v>606A</v>
      </c>
      <c r="D15" s="9" t="str">
        <f>'1'!D15</f>
        <v>IAMB</v>
      </c>
      <c r="E15" s="9">
        <f>'1'!E15</f>
        <v>23</v>
      </c>
      <c r="F15" s="9"/>
      <c r="G15" s="9"/>
      <c r="H15" s="10">
        <f t="shared" ref="H15:H27" si="3">(F15+G15)/E15</f>
        <v>0</v>
      </c>
      <c r="I15" s="9">
        <f t="shared" si="0"/>
        <v>23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 t="str">
        <f>'1'!A16</f>
        <v>Gestion Ambiental ll</v>
      </c>
      <c r="B16" s="9"/>
      <c r="C16" s="9" t="str">
        <f>'1'!C16</f>
        <v>606B</v>
      </c>
      <c r="D16" s="9" t="str">
        <f>'1'!D16</f>
        <v>IAMB</v>
      </c>
      <c r="E16" s="9">
        <f>'1'!E16</f>
        <v>17</v>
      </c>
      <c r="F16" s="9"/>
      <c r="G16" s="9"/>
      <c r="H16" s="10">
        <f t="shared" si="3"/>
        <v>0</v>
      </c>
      <c r="I16" s="9">
        <f t="shared" si="0"/>
        <v>17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 xml:space="preserve">Quimica Analitica </v>
      </c>
      <c r="B17" s="9"/>
      <c r="C17" s="9" t="str">
        <f>'1'!C17</f>
        <v>206A</v>
      </c>
      <c r="D17" s="9" t="str">
        <f>'1'!D17</f>
        <v>IAMB</v>
      </c>
      <c r="E17" s="9">
        <f>'1'!E17</f>
        <v>25</v>
      </c>
      <c r="F17" s="9"/>
      <c r="G17" s="9"/>
      <c r="H17" s="10">
        <f t="shared" si="3"/>
        <v>0</v>
      </c>
      <c r="I17" s="9">
        <f t="shared" si="0"/>
        <v>25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3"/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3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3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3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3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3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3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3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3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65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65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3" t="e">
        <v>#REF!</v>
      </c>
      <c r="B35" s="23"/>
      <c r="C35" s="6"/>
      <c r="E35" s="23"/>
      <c r="F35" s="23"/>
      <c r="G35" s="23"/>
      <c r="H35" s="23"/>
    </row>
    <row r="36" spans="1:10" hidden="1" x14ac:dyDescent="0.2"/>
    <row r="37" spans="1:10" ht="45" customHeight="1" x14ac:dyDescent="0.2">
      <c r="B37" s="24" t="str">
        <f>B10</f>
        <v>M.C.IA Damaris de los Angeles Garcia Gracia</v>
      </c>
      <c r="C37" s="24"/>
      <c r="D37" s="24"/>
      <c r="E37" s="13"/>
      <c r="F37" s="13"/>
      <c r="G37" s="24"/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Dam Garcia Gracia</cp:lastModifiedBy>
  <cp:revision/>
  <dcterms:created xsi:type="dcterms:W3CDTF">2021-11-22T14:45:25Z</dcterms:created>
  <dcterms:modified xsi:type="dcterms:W3CDTF">2025-05-17T09:43:02Z</dcterms:modified>
  <cp:category/>
  <cp:contentStatus/>
</cp:coreProperties>
</file>